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Server-akane\特養\02_SS\01_契約関係\02_重要事項説明書\"/>
    </mc:Choice>
  </mc:AlternateContent>
  <xr:revisionPtr revIDLastSave="0" documentId="8_{7D28E032-CEE7-4251-9405-9385AF4FA747}" xr6:coauthVersionLast="47" xr6:coauthVersionMax="47" xr10:uidLastSave="{00000000-0000-0000-0000-000000000000}"/>
  <bookViews>
    <workbookView xWindow="-120" yWindow="-120" windowWidth="20730" windowHeight="11040" xr2:uid="{00000000-000D-0000-FFFF-FFFF00000000}"/>
  </bookViews>
  <sheets>
    <sheet name="うのさと1" sheetId="1" r:id="rId1"/>
    <sheet name="うのさと2" sheetId="2" r:id="rId2"/>
  </sheets>
  <calcPr calcId="191029" calcMode="manual"/>
</workbook>
</file>

<file path=xl/calcChain.xml><?xml version="1.0" encoding="utf-8"?>
<calcChain xmlns="http://schemas.openxmlformats.org/spreadsheetml/2006/main">
  <c r="D6" i="1" l="1"/>
  <c r="D48" i="2"/>
  <c r="D45" i="2"/>
  <c r="D30" i="1" l="1"/>
  <c r="G30" i="1" s="1"/>
  <c r="D31" i="1"/>
  <c r="E31" i="1" s="1"/>
  <c r="D35" i="1"/>
  <c r="G35" i="1" s="1"/>
  <c r="D37" i="1"/>
  <c r="G37" i="1" s="1"/>
  <c r="D36" i="1"/>
  <c r="I36" i="1" s="1"/>
  <c r="J36" i="1" s="1"/>
  <c r="H30" i="1" l="1"/>
  <c r="H35" i="1"/>
  <c r="G36" i="1"/>
  <c r="H36" i="1" s="1"/>
  <c r="E35" i="1"/>
  <c r="F35" i="1" s="1"/>
  <c r="I35" i="1"/>
  <c r="J35" i="1" s="1"/>
  <c r="E30" i="1"/>
  <c r="F30" i="1" s="1"/>
  <c r="I30" i="1"/>
  <c r="J30" i="1" s="1"/>
  <c r="F31" i="1"/>
  <c r="G31" i="1"/>
  <c r="H31" i="1" s="1"/>
  <c r="I31" i="1"/>
  <c r="J31" i="1" s="1"/>
  <c r="H37" i="1"/>
  <c r="E37" i="1"/>
  <c r="F37" i="1" s="1"/>
  <c r="I37" i="1"/>
  <c r="J37" i="1" s="1"/>
  <c r="E36" i="1"/>
  <c r="F36" i="1" s="1"/>
  <c r="D22" i="1"/>
  <c r="E22" i="1" s="1"/>
  <c r="F22" i="1" s="1"/>
  <c r="D20" i="1"/>
  <c r="I20" i="1" s="1"/>
  <c r="J20" i="1" s="1"/>
  <c r="D19" i="1"/>
  <c r="D24" i="1"/>
  <c r="I24" i="1" s="1"/>
  <c r="D17" i="1"/>
  <c r="D18" i="1"/>
  <c r="D21" i="1"/>
  <c r="D23" i="1"/>
  <c r="D25" i="1"/>
  <c r="D26" i="1"/>
  <c r="D27" i="1"/>
  <c r="D28" i="1"/>
  <c r="D29" i="1"/>
  <c r="D32" i="1"/>
  <c r="D33" i="1"/>
  <c r="D34" i="1"/>
  <c r="D38" i="1"/>
  <c r="D39" i="1"/>
  <c r="D40" i="1"/>
  <c r="D41" i="1"/>
  <c r="D16" i="1"/>
  <c r="G20" i="1" l="1"/>
  <c r="H20" i="1" s="1"/>
  <c r="E20" i="1"/>
  <c r="F20" i="1" s="1"/>
  <c r="I22" i="1"/>
  <c r="J22" i="1" s="1"/>
  <c r="G22" i="1"/>
  <c r="H22" i="1" s="1"/>
  <c r="E19" i="1"/>
  <c r="F19" i="1" s="1"/>
  <c r="G19" i="1"/>
  <c r="H19" i="1" s="1"/>
  <c r="I19" i="1"/>
  <c r="J19" i="1" s="1"/>
  <c r="J24" i="1"/>
  <c r="E24" i="1"/>
  <c r="F24" i="1" s="1"/>
  <c r="G24" i="1"/>
  <c r="H24" i="1" s="1"/>
  <c r="E7" i="1"/>
  <c r="E8" i="1"/>
  <c r="I12" i="1" l="1"/>
  <c r="E12" i="1"/>
  <c r="G12" i="1"/>
  <c r="I8" i="1"/>
  <c r="G8" i="1"/>
  <c r="I7" i="1"/>
  <c r="G7" i="1"/>
  <c r="I16" i="1"/>
  <c r="J16" i="1" s="1"/>
  <c r="I17" i="1"/>
  <c r="J17" i="1" s="1"/>
  <c r="I18" i="1"/>
  <c r="J18" i="1" s="1"/>
  <c r="I21" i="1"/>
  <c r="J21" i="1" s="1"/>
  <c r="I23" i="1"/>
  <c r="J23" i="1" s="1"/>
  <c r="I25" i="1"/>
  <c r="J25" i="1" s="1"/>
  <c r="I26" i="1"/>
  <c r="J26" i="1" s="1"/>
  <c r="I27" i="1"/>
  <c r="J27" i="1" s="1"/>
  <c r="I28" i="1"/>
  <c r="J28" i="1" s="1"/>
  <c r="I29" i="1"/>
  <c r="J29" i="1" s="1"/>
  <c r="I32" i="1"/>
  <c r="J32" i="1" s="1"/>
  <c r="I33" i="1"/>
  <c r="J33" i="1" s="1"/>
  <c r="I34" i="1"/>
  <c r="J34" i="1" s="1"/>
  <c r="I38" i="1"/>
  <c r="J38" i="1" s="1"/>
  <c r="I39" i="1"/>
  <c r="J39" i="1" s="1"/>
  <c r="I40" i="1"/>
  <c r="J40" i="1" s="1"/>
  <c r="I41" i="1"/>
  <c r="J41" i="1" s="1"/>
  <c r="I9" i="1"/>
  <c r="I10" i="1"/>
  <c r="I11" i="1"/>
  <c r="I6" i="1"/>
  <c r="G6" i="1" l="1"/>
  <c r="G41" i="1"/>
  <c r="H41" i="1" l="1"/>
  <c r="E41" i="1"/>
  <c r="F41" i="1" s="1"/>
  <c r="E16" i="1" l="1"/>
  <c r="F16" i="1" s="1"/>
  <c r="E17" i="1"/>
  <c r="F17" i="1" s="1"/>
  <c r="G17" i="1"/>
  <c r="H17" i="1" s="1"/>
  <c r="E18" i="1"/>
  <c r="F18" i="1" s="1"/>
  <c r="E21" i="1"/>
  <c r="F21" i="1" s="1"/>
  <c r="G21" i="1"/>
  <c r="H21" i="1" s="1"/>
  <c r="E23" i="1"/>
  <c r="F23" i="1" s="1"/>
  <c r="E25" i="1"/>
  <c r="F25" i="1" s="1"/>
  <c r="G25" i="1"/>
  <c r="H25" i="1" s="1"/>
  <c r="E26" i="1"/>
  <c r="F26" i="1" s="1"/>
  <c r="E27" i="1"/>
  <c r="F27" i="1" s="1"/>
  <c r="G27" i="1"/>
  <c r="H27" i="1" s="1"/>
  <c r="E28" i="1"/>
  <c r="F28" i="1" s="1"/>
  <c r="E29" i="1"/>
  <c r="F29" i="1" s="1"/>
  <c r="G29" i="1"/>
  <c r="H29" i="1" s="1"/>
  <c r="E32" i="1"/>
  <c r="F32" i="1" s="1"/>
  <c r="E33" i="1"/>
  <c r="F33" i="1" s="1"/>
  <c r="G33" i="1"/>
  <c r="H33" i="1" s="1"/>
  <c r="E34" i="1"/>
  <c r="F34" i="1" s="1"/>
  <c r="E38" i="1"/>
  <c r="F38" i="1" s="1"/>
  <c r="G38" i="1"/>
  <c r="H38" i="1" s="1"/>
  <c r="E39" i="1"/>
  <c r="F39" i="1" s="1"/>
  <c r="E40" i="1"/>
  <c r="F40" i="1" s="1"/>
  <c r="G40" i="1"/>
  <c r="H40" i="1" s="1"/>
  <c r="G39" i="1" l="1"/>
  <c r="H39" i="1" s="1"/>
  <c r="G34" i="1"/>
  <c r="H34" i="1" s="1"/>
  <c r="G32" i="1"/>
  <c r="H32" i="1" s="1"/>
  <c r="G28" i="1"/>
  <c r="H28" i="1" s="1"/>
  <c r="G26" i="1"/>
  <c r="H26" i="1" s="1"/>
  <c r="G23" i="1"/>
  <c r="H23" i="1" s="1"/>
  <c r="G18" i="1"/>
  <c r="H18" i="1" s="1"/>
  <c r="G16" i="1"/>
  <c r="H16" i="1" s="1"/>
  <c r="E6" i="1" l="1"/>
  <c r="G9" i="1"/>
  <c r="E9" i="1"/>
  <c r="G10" i="1"/>
  <c r="E10" i="1"/>
  <c r="G11" i="1"/>
  <c r="E11" i="1"/>
</calcChain>
</file>

<file path=xl/sharedStrings.xml><?xml version="1.0" encoding="utf-8"?>
<sst xmlns="http://schemas.openxmlformats.org/spreadsheetml/2006/main" count="195" uniqueCount="152">
  <si>
    <t>要件</t>
    <rPh sb="0" eb="2">
      <t>ヨウケン</t>
    </rPh>
    <phoneticPr fontId="1"/>
  </si>
  <si>
    <t>単位</t>
    <rPh sb="0" eb="2">
      <t>タンイ</t>
    </rPh>
    <phoneticPr fontId="1"/>
  </si>
  <si>
    <t>一日あたりの
利用料金　　　（単位×10.14円）</t>
    <phoneticPr fontId="1"/>
  </si>
  <si>
    <t>ユニット型個室</t>
    <rPh sb="4" eb="5">
      <t>ガタ</t>
    </rPh>
    <rPh sb="5" eb="7">
      <t>コシツ</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</si>
  <si>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</si>
  <si>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</si>
  <si>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</si>
  <si>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</si>
  <si>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</si>
  <si>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介護保険適用時の一日あたりの自己負担額（1割）</t>
    <phoneticPr fontId="1"/>
  </si>
  <si>
    <t>介護保険適用時の一日あたりの自己負担額（2割）</t>
    <phoneticPr fontId="1"/>
  </si>
  <si>
    <t>2.加算</t>
    <rPh sb="2" eb="4">
      <t>カサン</t>
    </rPh>
    <phoneticPr fontId="1"/>
  </si>
  <si>
    <t>加算項目</t>
    <phoneticPr fontId="1"/>
  </si>
  <si>
    <t>実施</t>
    <rPh sb="0" eb="2">
      <t>ジッシ</t>
    </rPh>
    <phoneticPr fontId="1"/>
  </si>
  <si>
    <t>常勤の看護師を1名以上配置</t>
    <phoneticPr fontId="1"/>
  </si>
  <si>
    <t>一定数以上の看護師を配置</t>
    <phoneticPr fontId="1"/>
  </si>
  <si>
    <t>介護度</t>
    <rPh sb="0" eb="2">
      <t>カイゴ</t>
    </rPh>
    <rPh sb="2" eb="3">
      <t>ド</t>
    </rPh>
    <phoneticPr fontId="1"/>
  </si>
  <si>
    <t>区分</t>
    <rPh sb="0" eb="2">
      <t>クブン</t>
    </rPh>
    <phoneticPr fontId="1"/>
  </si>
  <si>
    <t>一定数以上の介護職員又は看護職員を配置</t>
    <phoneticPr fontId="1"/>
  </si>
  <si>
    <t>個別機能訓練加算</t>
    <rPh sb="0" eb="2">
      <t>コベツ</t>
    </rPh>
    <rPh sb="2" eb="4">
      <t>キノウ</t>
    </rPh>
    <rPh sb="4" eb="6">
      <t>クンレン</t>
    </rPh>
    <rPh sb="6" eb="8">
      <t>カサン</t>
    </rPh>
    <phoneticPr fontId="1"/>
  </si>
  <si>
    <t>若年性認知症受入加算</t>
    <phoneticPr fontId="1"/>
  </si>
  <si>
    <t>初老期における認知症者に対し施設サービスを提供した場合</t>
    <phoneticPr fontId="1"/>
  </si>
  <si>
    <t>認知症専門ケア加算(Ⅰ)</t>
    <phoneticPr fontId="1"/>
  </si>
  <si>
    <t>認知症を有する入所者が半数以上であり専門的な研修を修了した者を一定数配置した場合</t>
    <phoneticPr fontId="1"/>
  </si>
  <si>
    <t>認知症専門ケア加算(Ⅱ)</t>
    <phoneticPr fontId="1"/>
  </si>
  <si>
    <t>認知症を有する入所者が半数以上であり専門的な研修を修了した者を一定数配置し職員の指導等を実施している場合</t>
    <phoneticPr fontId="1"/>
  </si>
  <si>
    <t>認知症行動・心理症状緊急対応加算</t>
    <phoneticPr fontId="1"/>
  </si>
  <si>
    <t>医師が認知症を認め、在宅が困難な要介護状態の方の緊急受入をした場合(7日を限度)</t>
    <phoneticPr fontId="1"/>
  </si>
  <si>
    <t>療養食加算</t>
    <rPh sb="0" eb="2">
      <t>リョウヨウ</t>
    </rPh>
    <rPh sb="2" eb="3">
      <t>ショク</t>
    </rPh>
    <rPh sb="3" eb="5">
      <t>カサン</t>
    </rPh>
    <phoneticPr fontId="1"/>
  </si>
  <si>
    <t>介護福祉士を60％以上配置した場合</t>
    <phoneticPr fontId="1"/>
  </si>
  <si>
    <t>サービス提供体制強化加算(Ⅱ)</t>
    <phoneticPr fontId="1"/>
  </si>
  <si>
    <t>サービス提供体制強化加算(Ⅲ)</t>
    <phoneticPr fontId="1"/>
  </si>
  <si>
    <t>介護人材を確保し適切なサービスを保つための加算</t>
    <phoneticPr fontId="1"/>
  </si>
  <si>
    <t>第1段階</t>
    <rPh sb="0" eb="1">
      <t>ダイ</t>
    </rPh>
    <rPh sb="2" eb="4">
      <t>ダンカイ</t>
    </rPh>
    <phoneticPr fontId="1"/>
  </si>
  <si>
    <t>第2段階</t>
    <rPh sb="0" eb="1">
      <t>ダイ</t>
    </rPh>
    <rPh sb="2" eb="4">
      <t>ダンカイ</t>
    </rPh>
    <phoneticPr fontId="1"/>
  </si>
  <si>
    <t>第3段階</t>
    <rPh sb="0" eb="1">
      <t>ダイ</t>
    </rPh>
    <rPh sb="2" eb="4">
      <t>ダンカイ</t>
    </rPh>
    <phoneticPr fontId="1"/>
  </si>
  <si>
    <t>第4段階</t>
    <rPh sb="0" eb="1">
      <t>ダイ</t>
    </rPh>
    <rPh sb="2" eb="4">
      <t>ダンカイ</t>
    </rPh>
    <phoneticPr fontId="1"/>
  </si>
  <si>
    <t>段階区分</t>
    <rPh sb="0" eb="2">
      <t>ダンカイ</t>
    </rPh>
    <rPh sb="2" eb="4">
      <t>クブン</t>
    </rPh>
    <phoneticPr fontId="1"/>
  </si>
  <si>
    <t>・世帯の全員（世帯を分離している配偶者を含む）が市民税非課税の老齢福祉年金受給者　　　　　　　　　　　　　　　　　　　　　　　　　　　　　　　　　　　　　　　　　　　　　　　　　・生活保護</t>
    <rPh sb="90" eb="92">
      <t>セイカツ</t>
    </rPh>
    <rPh sb="92" eb="94">
      <t>ホゴ</t>
    </rPh>
    <phoneticPr fontId="1"/>
  </si>
  <si>
    <t>・世帯の全員（世帯を分離している配偶者を含む）が市民税非課税で、利用者負担第1段階・第2段階以外の人</t>
    <phoneticPr fontId="1"/>
  </si>
  <si>
    <t>上記、利用者負担第1段階～第3段階以外の方</t>
    <phoneticPr fontId="1"/>
  </si>
  <si>
    <t>かつ、預貯金等の合計が1,000万円（夫婦は2,000万円）以下</t>
    <phoneticPr fontId="1"/>
  </si>
  <si>
    <t>制度の対象外です</t>
    <phoneticPr fontId="1"/>
  </si>
  <si>
    <t>・世帯の全員（世帯を分離している配偶者を含む）が市民税非課税で、課税年金収入額と合計所得金額と非課税年金収入額の合計額が年額80万以下の人</t>
    <phoneticPr fontId="1"/>
  </si>
  <si>
    <t>4.その他の費用</t>
    <rPh sb="4" eb="5">
      <t>タ</t>
    </rPh>
    <rPh sb="6" eb="8">
      <t>ヒヨウ</t>
    </rPh>
    <phoneticPr fontId="1"/>
  </si>
  <si>
    <t>金額（税込）</t>
    <rPh sb="0" eb="2">
      <t>キンガク</t>
    </rPh>
    <rPh sb="3" eb="5">
      <t>ゼイコミ</t>
    </rPh>
    <phoneticPr fontId="1"/>
  </si>
  <si>
    <t>項　目</t>
    <rPh sb="0" eb="1">
      <t>コウ</t>
    </rPh>
    <rPh sb="2" eb="3">
      <t>メ</t>
    </rPh>
    <phoneticPr fontId="1"/>
  </si>
  <si>
    <t>計算欄(1)</t>
    <rPh sb="0" eb="2">
      <t>ケイサン</t>
    </rPh>
    <rPh sb="2" eb="3">
      <t>ラン</t>
    </rPh>
    <phoneticPr fontId="1"/>
  </si>
  <si>
    <t>計算欄(2)</t>
    <rPh sb="0" eb="2">
      <t>ケイサン</t>
    </rPh>
    <rPh sb="2" eb="3">
      <t>ラン</t>
    </rPh>
    <phoneticPr fontId="1"/>
  </si>
  <si>
    <t>※入所者負担額の決定は、保険者（市区町村）により行われます。居住費・食費の入所者負担は市町村へ申請による所得状況で第1～第4段階に分けられる「介護保険負担限度額認定証」により負担軽減策が設けられています。</t>
    <rPh sb="30" eb="32">
      <t>キョジュウ</t>
    </rPh>
    <rPh sb="32" eb="33">
      <t>ヒ</t>
    </rPh>
    <rPh sb="34" eb="36">
      <t>ショクヒ</t>
    </rPh>
    <rPh sb="37" eb="40">
      <t>ニュウショシャ</t>
    </rPh>
    <rPh sb="40" eb="42">
      <t>フタン</t>
    </rPh>
    <rPh sb="43" eb="46">
      <t>シチョウソン</t>
    </rPh>
    <rPh sb="47" eb="49">
      <t>シンセイ</t>
    </rPh>
    <rPh sb="52" eb="54">
      <t>ショトク</t>
    </rPh>
    <rPh sb="54" eb="56">
      <t>ジョウキョウ</t>
    </rPh>
    <rPh sb="57" eb="58">
      <t>ダイ</t>
    </rPh>
    <rPh sb="60" eb="61">
      <t>ダイ</t>
    </rPh>
    <rPh sb="62" eb="64">
      <t>ダンカイ</t>
    </rPh>
    <rPh sb="65" eb="66">
      <t>ワ</t>
    </rPh>
    <rPh sb="71" eb="73">
      <t>カイゴ</t>
    </rPh>
    <rPh sb="73" eb="75">
      <t>ホケン</t>
    </rPh>
    <rPh sb="75" eb="77">
      <t>フタン</t>
    </rPh>
    <rPh sb="77" eb="79">
      <t>ゲンド</t>
    </rPh>
    <rPh sb="79" eb="80">
      <t>ガク</t>
    </rPh>
    <rPh sb="80" eb="83">
      <t>ニンテイショウ</t>
    </rPh>
    <rPh sb="87" eb="89">
      <t>フタン</t>
    </rPh>
    <rPh sb="89" eb="91">
      <t>ケイゲン</t>
    </rPh>
    <rPh sb="91" eb="92">
      <t>サク</t>
    </rPh>
    <rPh sb="93" eb="94">
      <t>モウ</t>
    </rPh>
    <phoneticPr fontId="1"/>
  </si>
  <si>
    <t>対 象 者</t>
    <rPh sb="0" eb="1">
      <t>タイ</t>
    </rPh>
    <rPh sb="2" eb="3">
      <t>ゾウ</t>
    </rPh>
    <rPh sb="4" eb="5">
      <t>シャ</t>
    </rPh>
    <phoneticPr fontId="1"/>
  </si>
  <si>
    <t>※外泊・入院期間は、7日目以降、全ての方に第4段階の居住費が発生します。</t>
    <rPh sb="1" eb="3">
      <t>ガイハク</t>
    </rPh>
    <rPh sb="4" eb="6">
      <t>ニュウイン</t>
    </rPh>
    <rPh sb="6" eb="8">
      <t>キカン</t>
    </rPh>
    <rPh sb="11" eb="12">
      <t>ビ</t>
    </rPh>
    <rPh sb="12" eb="13">
      <t>メ</t>
    </rPh>
    <rPh sb="13" eb="15">
      <t>イコウ</t>
    </rPh>
    <rPh sb="16" eb="17">
      <t>スベ</t>
    </rPh>
    <rPh sb="19" eb="20">
      <t>ホウ</t>
    </rPh>
    <rPh sb="21" eb="22">
      <t>ダイ</t>
    </rPh>
    <rPh sb="23" eb="25">
      <t>ダンカイ</t>
    </rPh>
    <rPh sb="26" eb="28">
      <t>キョジュウ</t>
    </rPh>
    <rPh sb="28" eb="29">
      <t>ヒ</t>
    </rPh>
    <rPh sb="30" eb="32">
      <t>ハッセイ</t>
    </rPh>
    <phoneticPr fontId="1"/>
  </si>
  <si>
    <t>領収書の再発行</t>
    <rPh sb="0" eb="3">
      <t>リョウシュウショ</t>
    </rPh>
    <rPh sb="4" eb="5">
      <t>サイ</t>
    </rPh>
    <rPh sb="5" eb="7">
      <t>ハッコウ</t>
    </rPh>
    <phoneticPr fontId="1"/>
  </si>
  <si>
    <t>1ケ月</t>
    <rPh sb="2" eb="3">
      <t>ツキ</t>
    </rPh>
    <phoneticPr fontId="1"/>
  </si>
  <si>
    <t>介護保険適用時の一日あたりの自己負担額（3割）</t>
    <phoneticPr fontId="1"/>
  </si>
  <si>
    <t>計算欄(3)</t>
    <rPh sb="0" eb="2">
      <t>ケイサン</t>
    </rPh>
    <rPh sb="2" eb="3">
      <t>ラン</t>
    </rPh>
    <phoneticPr fontId="1"/>
  </si>
  <si>
    <t>要支援1</t>
    <rPh sb="0" eb="1">
      <t>ヨウ</t>
    </rPh>
    <rPh sb="1" eb="3">
      <t>シエン</t>
    </rPh>
    <phoneticPr fontId="1"/>
  </si>
  <si>
    <t>要支援2</t>
    <rPh sb="0" eb="1">
      <t>ヨウ</t>
    </rPh>
    <rPh sb="1" eb="3">
      <t>シエン</t>
    </rPh>
    <phoneticPr fontId="1"/>
  </si>
  <si>
    <t>1.ユニット型（介護予防）短期入所者生活介護費</t>
    <rPh sb="6" eb="7">
      <t>ガタ</t>
    </rPh>
    <rPh sb="8" eb="10">
      <t>カイゴ</t>
    </rPh>
    <rPh sb="10" eb="12">
      <t>ヨボウ</t>
    </rPh>
    <rPh sb="13" eb="15">
      <t>タンキ</t>
    </rPh>
    <rPh sb="22" eb="23">
      <t>ヒ</t>
    </rPh>
    <phoneticPr fontId="1"/>
  </si>
  <si>
    <t>一日あたりの利用料金（単位×10.17円）</t>
    <phoneticPr fontId="1"/>
  </si>
  <si>
    <t>※知多郡東浦町は7級地のため1単位を10.17円で計算します。</t>
    <phoneticPr fontId="1"/>
  </si>
  <si>
    <t>送迎加算</t>
    <rPh sb="0" eb="2">
      <t>ソウゲイ</t>
    </rPh>
    <rPh sb="2" eb="4">
      <t>カサン</t>
    </rPh>
    <phoneticPr fontId="1"/>
  </si>
  <si>
    <t>送迎を行った場合（片道）</t>
    <rPh sb="0" eb="2">
      <t>ソウゲイ</t>
    </rPh>
    <rPh sb="3" eb="4">
      <t>オコナ</t>
    </rPh>
    <rPh sb="6" eb="8">
      <t>バアイ</t>
    </rPh>
    <rPh sb="9" eb="11">
      <t>カタミチ</t>
    </rPh>
    <phoneticPr fontId="1"/>
  </si>
  <si>
    <t>一日あたりの
利用料金　　　（単位×10.17円）</t>
    <phoneticPr fontId="1"/>
  </si>
  <si>
    <t>機能訓練指導員加算</t>
    <rPh sb="0" eb="2">
      <t>キノウ</t>
    </rPh>
    <rPh sb="2" eb="4">
      <t>クンレン</t>
    </rPh>
    <rPh sb="4" eb="6">
      <t>シドウ</t>
    </rPh>
    <rPh sb="6" eb="7">
      <t>イン</t>
    </rPh>
    <rPh sb="7" eb="9">
      <t>カサン</t>
    </rPh>
    <phoneticPr fontId="1"/>
  </si>
  <si>
    <t>常勤専従の機能訓練指導員を1名以上配置</t>
    <phoneticPr fontId="1"/>
  </si>
  <si>
    <t>機能訓練指導員等が協働して、利用者の生活機能向上に資する個別機能訓練計画を作成している場合</t>
    <rPh sb="43" eb="45">
      <t>バアイ</t>
    </rPh>
    <phoneticPr fontId="1"/>
  </si>
  <si>
    <t>医師の指示のもと療養食を提供した場合（1日3回を限度）</t>
    <rPh sb="20" eb="21">
      <t>ビ</t>
    </rPh>
    <rPh sb="22" eb="23">
      <t>カイ</t>
    </rPh>
    <rPh sb="24" eb="26">
      <t>ゲンド</t>
    </rPh>
    <phoneticPr fontId="1"/>
  </si>
  <si>
    <t>緊急短期入所受入加算</t>
    <rPh sb="0" eb="2">
      <t>キンキュウ</t>
    </rPh>
    <rPh sb="2" eb="4">
      <t>タンキ</t>
    </rPh>
    <rPh sb="4" eb="6">
      <t>ニュウショ</t>
    </rPh>
    <rPh sb="6" eb="8">
      <t>ウケイレ</t>
    </rPh>
    <rPh sb="8" eb="10">
      <t>カサン</t>
    </rPh>
    <phoneticPr fontId="1"/>
  </si>
  <si>
    <t>介護支援専門員が、緊急に短期入所生活介護を受けることが必要と認め、短期入所生活介護を緊急に行った場合（7日を限度）</t>
    <rPh sb="52" eb="53">
      <t>ビ</t>
    </rPh>
    <rPh sb="54" eb="56">
      <t>ゲンド</t>
    </rPh>
    <phoneticPr fontId="1"/>
  </si>
  <si>
    <t>あらかじめ協力医療機関を定め、緊急やむを得ない場合の対応に係る取り決めを行っている場合</t>
    <rPh sb="41" eb="43">
      <t>バアイ</t>
    </rPh>
    <phoneticPr fontId="1"/>
  </si>
  <si>
    <t>医療連携強化加算</t>
    <rPh sb="0" eb="2">
      <t>イリョウ</t>
    </rPh>
    <rPh sb="2" eb="4">
      <t>レンケイ</t>
    </rPh>
    <rPh sb="4" eb="6">
      <t>キョウカ</t>
    </rPh>
    <rPh sb="6" eb="8">
      <t>カサン</t>
    </rPh>
    <phoneticPr fontId="1"/>
  </si>
  <si>
    <t>生活相談員を配置し、かつ、地域に貢献する活動（地域交流の場の提供等）を実施している場合</t>
    <phoneticPr fontId="1"/>
  </si>
  <si>
    <t>生活相談員配置等加算</t>
    <rPh sb="0" eb="5">
      <t>セイカツソウダンイン</t>
    </rPh>
    <rPh sb="5" eb="7">
      <t>ハイチ</t>
    </rPh>
    <rPh sb="7" eb="8">
      <t>トウ</t>
    </rPh>
    <rPh sb="8" eb="10">
      <t>カサン</t>
    </rPh>
    <phoneticPr fontId="1"/>
  </si>
  <si>
    <t>看護体制加算Ⅰ</t>
    <phoneticPr fontId="1"/>
  </si>
  <si>
    <t>看護体制加算Ⅱ</t>
    <phoneticPr fontId="1"/>
  </si>
  <si>
    <t>看護体制加算Ⅲイ</t>
    <phoneticPr fontId="1"/>
  </si>
  <si>
    <t>利用者の総数のうち、要介護3から要介護5である者の占める割合が100分の70以上である場合</t>
    <rPh sb="0" eb="3">
      <t>リヨウシャ</t>
    </rPh>
    <rPh sb="4" eb="6">
      <t>ソウスウ</t>
    </rPh>
    <rPh sb="10" eb="11">
      <t>ヨウ</t>
    </rPh>
    <rPh sb="11" eb="13">
      <t>カイゴ</t>
    </rPh>
    <rPh sb="16" eb="17">
      <t>ヨウ</t>
    </rPh>
    <rPh sb="17" eb="19">
      <t>カイゴ</t>
    </rPh>
    <rPh sb="23" eb="24">
      <t>シャ</t>
    </rPh>
    <rPh sb="25" eb="26">
      <t>シ</t>
    </rPh>
    <rPh sb="28" eb="30">
      <t>ワリアイ</t>
    </rPh>
    <rPh sb="34" eb="35">
      <t>ブン</t>
    </rPh>
    <rPh sb="38" eb="40">
      <t>イジョウ</t>
    </rPh>
    <rPh sb="43" eb="45">
      <t>バアイ</t>
    </rPh>
    <phoneticPr fontId="1"/>
  </si>
  <si>
    <t>看護体制加算Ⅳイ</t>
    <phoneticPr fontId="1"/>
  </si>
  <si>
    <t>看護体制加算Ⅱ並びに看護体制加算Ⅲイに該当する場合</t>
    <rPh sb="0" eb="6">
      <t>カンゴタイセイカサン</t>
    </rPh>
    <rPh sb="7" eb="8">
      <t>ナラ</t>
    </rPh>
    <rPh sb="10" eb="16">
      <t>カンゴタイセイカサン</t>
    </rPh>
    <rPh sb="19" eb="21">
      <t>ガイトウ</t>
    </rPh>
    <rPh sb="23" eb="25">
      <t>バアイ</t>
    </rPh>
    <phoneticPr fontId="1"/>
  </si>
  <si>
    <t>夜勤職員配置加算Ⅱ</t>
    <phoneticPr fontId="1"/>
  </si>
  <si>
    <t>夜勤職員配置加算Ⅳ</t>
    <phoneticPr fontId="1"/>
  </si>
  <si>
    <t>在宅中重度受入加算イ</t>
    <rPh sb="0" eb="2">
      <t>ザイタク</t>
    </rPh>
    <rPh sb="2" eb="3">
      <t>チュウ</t>
    </rPh>
    <rPh sb="3" eb="5">
      <t>ジュウド</t>
    </rPh>
    <rPh sb="5" eb="7">
      <t>ウケイレ</t>
    </rPh>
    <rPh sb="7" eb="9">
      <t>カサン</t>
    </rPh>
    <phoneticPr fontId="1"/>
  </si>
  <si>
    <t>在宅中重度受入加算ロ</t>
    <rPh sb="0" eb="2">
      <t>ザイタク</t>
    </rPh>
    <rPh sb="2" eb="3">
      <t>チュウ</t>
    </rPh>
    <rPh sb="3" eb="5">
      <t>ジュウド</t>
    </rPh>
    <rPh sb="5" eb="7">
      <t>ウケイレ</t>
    </rPh>
    <rPh sb="7" eb="9">
      <t>カサン</t>
    </rPh>
    <phoneticPr fontId="1"/>
  </si>
  <si>
    <t>在宅中重度受入加算ハ</t>
    <rPh sb="0" eb="2">
      <t>ザイタク</t>
    </rPh>
    <rPh sb="2" eb="3">
      <t>チュウ</t>
    </rPh>
    <rPh sb="3" eb="5">
      <t>ジュウド</t>
    </rPh>
    <rPh sb="5" eb="7">
      <t>ウケイレ</t>
    </rPh>
    <rPh sb="7" eb="9">
      <t>カサン</t>
    </rPh>
    <phoneticPr fontId="1"/>
  </si>
  <si>
    <t>在宅中重度受入加算ニ</t>
    <rPh sb="0" eb="2">
      <t>ザイタク</t>
    </rPh>
    <rPh sb="2" eb="3">
      <t>チュウ</t>
    </rPh>
    <rPh sb="3" eb="5">
      <t>ジュウド</t>
    </rPh>
    <rPh sb="5" eb="7">
      <t>ウケイレ</t>
    </rPh>
    <rPh sb="7" eb="9">
      <t>カサン</t>
    </rPh>
    <phoneticPr fontId="1"/>
  </si>
  <si>
    <t>看護体制加算(Ⅰ)又は(Ⅲ)イ若しくはロを算定している場合</t>
    <rPh sb="0" eb="2">
      <t>カンゴ</t>
    </rPh>
    <rPh sb="2" eb="4">
      <t>タイセイ</t>
    </rPh>
    <rPh sb="4" eb="6">
      <t>カサン</t>
    </rPh>
    <rPh sb="9" eb="10">
      <t>マタ</t>
    </rPh>
    <rPh sb="15" eb="16">
      <t>モ</t>
    </rPh>
    <rPh sb="21" eb="23">
      <t>サンテイ</t>
    </rPh>
    <rPh sb="27" eb="29">
      <t>バアイ</t>
    </rPh>
    <phoneticPr fontId="1"/>
  </si>
  <si>
    <t>看護体制加算(Ⅱ)又は(Ⅳ)イ若しくはロを算定している場合</t>
    <rPh sb="0" eb="2">
      <t>カンゴ</t>
    </rPh>
    <rPh sb="2" eb="4">
      <t>タイセイ</t>
    </rPh>
    <rPh sb="4" eb="6">
      <t>カサン</t>
    </rPh>
    <rPh sb="9" eb="10">
      <t>マタ</t>
    </rPh>
    <rPh sb="15" eb="16">
      <t>モ</t>
    </rPh>
    <rPh sb="21" eb="23">
      <t>サンテイ</t>
    </rPh>
    <rPh sb="27" eb="29">
      <t>バアイ</t>
    </rPh>
    <phoneticPr fontId="1"/>
  </si>
  <si>
    <t>看護体制加算(Ⅰ)又は(Ⅲ)イ若しくはロ及び(Ⅱ)又は(Ⅳ)イ若しくはロをいずれも算定している場合</t>
    <rPh sb="0" eb="2">
      <t>カンゴ</t>
    </rPh>
    <rPh sb="2" eb="4">
      <t>タイセイ</t>
    </rPh>
    <rPh sb="4" eb="6">
      <t>カサン</t>
    </rPh>
    <rPh sb="9" eb="10">
      <t>マタ</t>
    </rPh>
    <rPh sb="15" eb="16">
      <t>モ</t>
    </rPh>
    <rPh sb="20" eb="21">
      <t>オヨ</t>
    </rPh>
    <rPh sb="25" eb="26">
      <t>マタ</t>
    </rPh>
    <rPh sb="31" eb="32">
      <t>モ</t>
    </rPh>
    <rPh sb="41" eb="43">
      <t>サンテイ</t>
    </rPh>
    <rPh sb="47" eb="49">
      <t>バアイ</t>
    </rPh>
    <phoneticPr fontId="1"/>
  </si>
  <si>
    <t>看護体制加算を算定していない場合</t>
    <rPh sb="0" eb="6">
      <t>カンゴタイセイカサン</t>
    </rPh>
    <rPh sb="7" eb="9">
      <t>サンテイ</t>
    </rPh>
    <rPh sb="14" eb="16">
      <t>バアイ</t>
    </rPh>
    <phoneticPr fontId="1"/>
  </si>
  <si>
    <t>重要事項説明書　別紙（利用料金表①）</t>
    <phoneticPr fontId="1"/>
  </si>
  <si>
    <t>重要事項説明書　別紙（利用料金表②）</t>
    <phoneticPr fontId="1"/>
  </si>
  <si>
    <t>重要事項説明書　別紙（利用料金表③）</t>
    <phoneticPr fontId="1"/>
  </si>
  <si>
    <t>3.滞在費・食費</t>
    <rPh sb="2" eb="4">
      <t>タイザイ</t>
    </rPh>
    <rPh sb="4" eb="5">
      <t>ヒ</t>
    </rPh>
    <rPh sb="6" eb="7">
      <t>ショク</t>
    </rPh>
    <phoneticPr fontId="1"/>
  </si>
  <si>
    <t>送迎費</t>
    <rPh sb="0" eb="2">
      <t>ソウゲイ</t>
    </rPh>
    <rPh sb="2" eb="3">
      <t>ヒ</t>
    </rPh>
    <phoneticPr fontId="1"/>
  </si>
  <si>
    <t>大分類</t>
    <rPh sb="0" eb="1">
      <t>ダイ</t>
    </rPh>
    <rPh sb="1" eb="3">
      <t>ブンルイ</t>
    </rPh>
    <phoneticPr fontId="1"/>
  </si>
  <si>
    <t>小分類</t>
    <rPh sb="0" eb="1">
      <t>ショウ</t>
    </rPh>
    <rPh sb="1" eb="3">
      <t>ブンルイ</t>
    </rPh>
    <phoneticPr fontId="1"/>
  </si>
  <si>
    <t>利用者負担額</t>
    <rPh sb="0" eb="3">
      <t>リヨウシャ</t>
    </rPh>
    <rPh sb="3" eb="5">
      <t>フタン</t>
    </rPh>
    <rPh sb="5" eb="6">
      <t>ガク</t>
    </rPh>
    <phoneticPr fontId="1"/>
  </si>
  <si>
    <t>金額（税抜）</t>
    <rPh sb="0" eb="2">
      <t>キンガク</t>
    </rPh>
    <rPh sb="3" eb="4">
      <t>ゼイ</t>
    </rPh>
    <rPh sb="4" eb="5">
      <t>ヌ</t>
    </rPh>
    <phoneticPr fontId="1"/>
  </si>
  <si>
    <t>実施地域を越えた地点から自宅まで</t>
    <phoneticPr fontId="1"/>
  </si>
  <si>
    <t>－</t>
    <phoneticPr fontId="1"/>
  </si>
  <si>
    <t>理美容師による理美容</t>
    <rPh sb="0" eb="1">
      <t>リ</t>
    </rPh>
    <rPh sb="1" eb="4">
      <t>ビヨウシ</t>
    </rPh>
    <rPh sb="7" eb="10">
      <t>リビヨウ</t>
    </rPh>
    <phoneticPr fontId="1"/>
  </si>
  <si>
    <t>外部業者が月1回施設へ来所</t>
    <rPh sb="0" eb="2">
      <t>ガイブ</t>
    </rPh>
    <rPh sb="2" eb="4">
      <t>ギョウシャ</t>
    </rPh>
    <rPh sb="5" eb="6">
      <t>ツキ</t>
    </rPh>
    <rPh sb="7" eb="8">
      <t>カイ</t>
    </rPh>
    <rPh sb="8" eb="10">
      <t>シセツ</t>
    </rPh>
    <rPh sb="11" eb="12">
      <t>クル</t>
    </rPh>
    <rPh sb="12" eb="13">
      <t>ショ</t>
    </rPh>
    <phoneticPr fontId="1"/>
  </si>
  <si>
    <t>実費</t>
    <rPh sb="0" eb="2">
      <t>ジッピ</t>
    </rPh>
    <phoneticPr fontId="1"/>
  </si>
  <si>
    <t>通院送迎費</t>
    <rPh sb="0" eb="2">
      <t>ツウイン</t>
    </rPh>
    <rPh sb="2" eb="4">
      <t>ソウゲイ</t>
    </rPh>
    <rPh sb="4" eb="5">
      <t>ヒ</t>
    </rPh>
    <phoneticPr fontId="1"/>
  </si>
  <si>
    <t>協力医療機関以外（送迎車）</t>
    <rPh sb="0" eb="2">
      <t>キョウリョク</t>
    </rPh>
    <rPh sb="2" eb="4">
      <t>イリョウ</t>
    </rPh>
    <rPh sb="4" eb="6">
      <t>キカン</t>
    </rPh>
    <rPh sb="6" eb="8">
      <t>イガイ</t>
    </rPh>
    <rPh sb="9" eb="11">
      <t>ソウゲイ</t>
    </rPh>
    <rPh sb="11" eb="12">
      <t>シャ</t>
    </rPh>
    <phoneticPr fontId="1"/>
  </si>
  <si>
    <t>協力医療機関以外（公共交通機関）</t>
    <rPh sb="0" eb="2">
      <t>キョウリョク</t>
    </rPh>
    <rPh sb="2" eb="4">
      <t>イリョウ</t>
    </rPh>
    <rPh sb="4" eb="6">
      <t>キカン</t>
    </rPh>
    <rPh sb="6" eb="8">
      <t>イガイ</t>
    </rPh>
    <rPh sb="9" eb="15">
      <t>コウキョウコウツウキカン</t>
    </rPh>
    <rPh sb="15" eb="16">
      <t>ゲイシャ</t>
    </rPh>
    <phoneticPr fontId="1"/>
  </si>
  <si>
    <t>実費</t>
    <rPh sb="0" eb="1">
      <t>ジツ</t>
    </rPh>
    <phoneticPr fontId="1"/>
  </si>
  <si>
    <t>外出送迎費</t>
    <rPh sb="0" eb="2">
      <t>ガイシュツ</t>
    </rPh>
    <rPh sb="2" eb="4">
      <t>ソウゲイ</t>
    </rPh>
    <rPh sb="4" eb="5">
      <t>ヒ</t>
    </rPh>
    <phoneticPr fontId="1"/>
  </si>
  <si>
    <t>個人の希望で利用する場合（送迎車）</t>
    <rPh sb="13" eb="15">
      <t>ソウゲイ</t>
    </rPh>
    <rPh sb="15" eb="16">
      <t>シャ</t>
    </rPh>
    <phoneticPr fontId="1"/>
  </si>
  <si>
    <t>個人の希望で利用する場合（公共交通機関）</t>
    <rPh sb="13" eb="19">
      <t>コウキョウコウツウキカン</t>
    </rPh>
    <rPh sb="19" eb="20">
      <t>ゲイシャ</t>
    </rPh>
    <phoneticPr fontId="1"/>
  </si>
  <si>
    <t>買い物代行費</t>
    <rPh sb="0" eb="1">
      <t>カ</t>
    </rPh>
    <rPh sb="2" eb="3">
      <t>モノ</t>
    </rPh>
    <rPh sb="3" eb="5">
      <t>ダイコウ</t>
    </rPh>
    <rPh sb="5" eb="6">
      <t>ヒ</t>
    </rPh>
    <phoneticPr fontId="1"/>
  </si>
  <si>
    <t>教養娯楽費</t>
    <rPh sb="0" eb="2">
      <t>キョウヨウ</t>
    </rPh>
    <rPh sb="2" eb="5">
      <t>ゴラクヒ</t>
    </rPh>
    <phoneticPr fontId="1"/>
  </si>
  <si>
    <t>希望者を募って実施する活動経費・講師代など</t>
    <rPh sb="0" eb="2">
      <t>キボウ</t>
    </rPh>
    <rPh sb="13" eb="15">
      <t>ケイヒ</t>
    </rPh>
    <rPh sb="16" eb="18">
      <t>コウシ</t>
    </rPh>
    <rPh sb="18" eb="19">
      <t>ダイ</t>
    </rPh>
    <phoneticPr fontId="1"/>
  </si>
  <si>
    <t>特別食費</t>
    <rPh sb="0" eb="2">
      <t>トクベツ</t>
    </rPh>
    <rPh sb="2" eb="3">
      <t>ショク</t>
    </rPh>
    <rPh sb="3" eb="4">
      <t>ヒ</t>
    </rPh>
    <phoneticPr fontId="1"/>
  </si>
  <si>
    <t>個人の嗜好に応じた特別な食事・おやつ</t>
    <rPh sb="3" eb="5">
      <t>シコウ</t>
    </rPh>
    <rPh sb="6" eb="7">
      <t>オウ</t>
    </rPh>
    <rPh sb="9" eb="11">
      <t>トクベツ</t>
    </rPh>
    <rPh sb="12" eb="14">
      <t>ショクジ</t>
    </rPh>
    <phoneticPr fontId="1"/>
  </si>
  <si>
    <t>居室配膳・下膳</t>
    <rPh sb="0" eb="2">
      <t>キョシツ</t>
    </rPh>
    <rPh sb="2" eb="4">
      <t>ハイゼン</t>
    </rPh>
    <rPh sb="5" eb="7">
      <t>ゲゼン</t>
    </rPh>
    <phoneticPr fontId="1"/>
  </si>
  <si>
    <t>朝食・昼食・おやつ・夕食</t>
    <rPh sb="0" eb="2">
      <t>チョウショク</t>
    </rPh>
    <rPh sb="3" eb="5">
      <t>チュウショク</t>
    </rPh>
    <rPh sb="10" eb="12">
      <t>ユウショク</t>
    </rPh>
    <phoneticPr fontId="1"/>
  </si>
  <si>
    <t>複写物</t>
    <rPh sb="0" eb="2">
      <t>フクシャ</t>
    </rPh>
    <rPh sb="2" eb="3">
      <t>ブツ</t>
    </rPh>
    <phoneticPr fontId="1"/>
  </si>
  <si>
    <t>モノクロ</t>
    <phoneticPr fontId="1"/>
  </si>
  <si>
    <t>カラー</t>
    <phoneticPr fontId="1"/>
  </si>
  <si>
    <t>行事レクリエーション</t>
    <rPh sb="0" eb="2">
      <t>ギョウジ</t>
    </rPh>
    <phoneticPr fontId="1"/>
  </si>
  <si>
    <t>希望者を募って実施する活動経費など</t>
    <rPh sb="0" eb="2">
      <t>キボウ</t>
    </rPh>
    <rPh sb="13" eb="15">
      <t>ケイヒ</t>
    </rPh>
    <phoneticPr fontId="1"/>
  </si>
  <si>
    <t>利用者負担段階</t>
    <rPh sb="0" eb="2">
      <t>リヨウ</t>
    </rPh>
    <phoneticPr fontId="1"/>
  </si>
  <si>
    <t>利用者負担額</t>
    <rPh sb="0" eb="2">
      <t>リヨウ</t>
    </rPh>
    <phoneticPr fontId="1"/>
  </si>
  <si>
    <t>食費</t>
    <rPh sb="0" eb="2">
      <t>ショクヒ</t>
    </rPh>
    <phoneticPr fontId="1"/>
  </si>
  <si>
    <t>朝食</t>
    <rPh sb="0" eb="2">
      <t>チョウショク</t>
    </rPh>
    <phoneticPr fontId="1"/>
  </si>
  <si>
    <t>夕食</t>
    <rPh sb="0" eb="2">
      <t>ユウショク</t>
    </rPh>
    <phoneticPr fontId="1"/>
  </si>
  <si>
    <t>食費内訳</t>
    <rPh sb="0" eb="2">
      <t>ショクヒ</t>
    </rPh>
    <rPh sb="2" eb="4">
      <t>ウチワケ</t>
    </rPh>
    <phoneticPr fontId="1"/>
  </si>
  <si>
    <t>食費</t>
    <rPh sb="0" eb="2">
      <t>ショクヒ</t>
    </rPh>
    <phoneticPr fontId="1"/>
  </si>
  <si>
    <t>昼食（おやつ込）</t>
    <rPh sb="0" eb="2">
      <t>チュウショク</t>
    </rPh>
    <rPh sb="6" eb="7">
      <t>コミ</t>
    </rPh>
    <phoneticPr fontId="1"/>
  </si>
  <si>
    <t>滞在費</t>
    <rPh sb="0" eb="2">
      <t>タイザイ</t>
    </rPh>
    <phoneticPr fontId="1"/>
  </si>
  <si>
    <t>サービス提供体制強化加算(Ⅰ)</t>
    <phoneticPr fontId="1"/>
  </si>
  <si>
    <t>介護福祉士を80％以上配置した場合</t>
    <phoneticPr fontId="1"/>
  </si>
  <si>
    <t>介護福祉士を50％以上配置した場合。常勤職員を75％以上配置した場合</t>
    <rPh sb="0" eb="5">
      <t>カイゴフクシシ</t>
    </rPh>
    <rPh sb="18" eb="22">
      <t>ジョウキンショクイン</t>
    </rPh>
    <rPh sb="26" eb="28">
      <t>イジョウ</t>
    </rPh>
    <rPh sb="28" eb="30">
      <t>ハイチ</t>
    </rPh>
    <rPh sb="32" eb="34">
      <t>バアイ</t>
    </rPh>
    <phoneticPr fontId="1"/>
  </si>
  <si>
    <t>生活機能向上連携加算Ⅰ</t>
    <rPh sb="0" eb="2">
      <t>セイカツ</t>
    </rPh>
    <rPh sb="2" eb="4">
      <t>キノウ</t>
    </rPh>
    <rPh sb="4" eb="6">
      <t>コウジョウ</t>
    </rPh>
    <rPh sb="6" eb="8">
      <t>レンケイ</t>
    </rPh>
    <rPh sb="8" eb="10">
      <t>カサン</t>
    </rPh>
    <phoneticPr fontId="1"/>
  </si>
  <si>
    <t>生活機能向上連携加算Ⅱ</t>
    <rPh sb="0" eb="2">
      <t>セイカツ</t>
    </rPh>
    <rPh sb="2" eb="4">
      <t>キノウ</t>
    </rPh>
    <rPh sb="4" eb="6">
      <t>コウジョウ</t>
    </rPh>
    <rPh sb="6" eb="8">
      <t>レンケイ</t>
    </rPh>
    <rPh sb="8" eb="10">
      <t>カサン</t>
    </rPh>
    <phoneticPr fontId="1"/>
  </si>
  <si>
    <t>リハを行う医療機関の理学療法士・医師等がから助言を受ける体制を構築し、事業所職員と共に、個別機能訓練計画を作成する場合</t>
    <rPh sb="18" eb="19">
      <t>トウ</t>
    </rPh>
    <rPh sb="22" eb="24">
      <t>ジョゲン</t>
    </rPh>
    <rPh sb="25" eb="26">
      <t>ウ</t>
    </rPh>
    <rPh sb="28" eb="30">
      <t>タイセイ</t>
    </rPh>
    <rPh sb="31" eb="33">
      <t>コウチク</t>
    </rPh>
    <rPh sb="57" eb="59">
      <t>バアイ</t>
    </rPh>
    <phoneticPr fontId="1"/>
  </si>
  <si>
    <t>リハを行う医療機関の理学療法士・作業療法士、言語聴覚士、医師が訪問して行う場合</t>
    <rPh sb="16" eb="21">
      <t>サギョウリョウホウシ</t>
    </rPh>
    <rPh sb="22" eb="27">
      <t>ゲンゴチョウカクシ</t>
    </rPh>
    <rPh sb="28" eb="30">
      <t>イシ</t>
    </rPh>
    <rPh sb="31" eb="33">
      <t>ホウモン</t>
    </rPh>
    <rPh sb="35" eb="36">
      <t>オコナ</t>
    </rPh>
    <rPh sb="37" eb="39">
      <t>バアイ</t>
    </rPh>
    <phoneticPr fontId="1"/>
  </si>
  <si>
    <t>電気代（個人持ち込み等）</t>
    <rPh sb="0" eb="2">
      <t>デンキ</t>
    </rPh>
    <rPh sb="2" eb="3">
      <t>ダイ</t>
    </rPh>
    <rPh sb="4" eb="6">
      <t>コジン</t>
    </rPh>
    <rPh sb="6" eb="7">
      <t>モ</t>
    </rPh>
    <rPh sb="8" eb="9">
      <t>コ</t>
    </rPh>
    <rPh sb="10" eb="11">
      <t>トウ</t>
    </rPh>
    <phoneticPr fontId="1"/>
  </si>
  <si>
    <t>コーヒー等の飲み物やレク用品に使用</t>
    <rPh sb="4" eb="5">
      <t>トウ</t>
    </rPh>
    <rPh sb="6" eb="7">
      <t>ノ</t>
    </rPh>
    <rPh sb="8" eb="9">
      <t>モノ</t>
    </rPh>
    <rPh sb="12" eb="14">
      <t>ヨウヒン</t>
    </rPh>
    <rPh sb="15" eb="17">
      <t>シヨウ</t>
    </rPh>
    <phoneticPr fontId="1"/>
  </si>
  <si>
    <t>100円/1日</t>
  </si>
  <si>
    <t>レクリエーション費</t>
    <rPh sb="8" eb="9">
      <t>ヒ</t>
    </rPh>
    <phoneticPr fontId="1"/>
  </si>
  <si>
    <t xml:space="preserve"> </t>
    <phoneticPr fontId="1"/>
  </si>
  <si>
    <t>50円/1日</t>
    <rPh sb="2" eb="3">
      <t>エン</t>
    </rPh>
    <rPh sb="3" eb="6">
      <t>･1ニチ</t>
    </rPh>
    <phoneticPr fontId="1"/>
  </si>
  <si>
    <t>電化製品1品～2品</t>
    <rPh sb="0" eb="4">
      <t>デンカセイヒン</t>
    </rPh>
    <rPh sb="5" eb="6">
      <t>ピン</t>
    </rPh>
    <rPh sb="8" eb="9">
      <t>ヒン</t>
    </rPh>
    <phoneticPr fontId="1"/>
  </si>
  <si>
    <t>電化製品3品～</t>
    <rPh sb="0" eb="4">
      <t>デンカセイヒン</t>
    </rPh>
    <rPh sb="5" eb="6">
      <t>ピン</t>
    </rPh>
    <phoneticPr fontId="1"/>
  </si>
  <si>
    <t>100円/1日</t>
    <rPh sb="3" eb="4">
      <t>エン</t>
    </rPh>
    <rPh sb="6" eb="7">
      <t>ニチ</t>
    </rPh>
    <phoneticPr fontId="1"/>
  </si>
  <si>
    <t>第3段階①</t>
    <rPh sb="0" eb="1">
      <t>ダイ</t>
    </rPh>
    <rPh sb="2" eb="4">
      <t>ダンカイ</t>
    </rPh>
    <phoneticPr fontId="1"/>
  </si>
  <si>
    <t>第3段階②</t>
    <rPh sb="0" eb="1">
      <t>ダイ</t>
    </rPh>
    <rPh sb="2" eb="4">
      <t>ダンカイ</t>
    </rPh>
    <phoneticPr fontId="1"/>
  </si>
  <si>
    <t>介護職員等処遇改善加算Ⅱ</t>
  </si>
  <si>
    <t>所定単位数の13.6％を加算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</si>
</sst>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quot;円&quot;&quot;・&quot;&quot;日&quot;"/>
    <numFmt numFmtId="178" formatCode="##&quot;円&quot;&quot;・&quot;&quot;時&quot;"/>
    <numFmt numFmtId="179" formatCode="##&quot;円&quot;&quot;・&quot;&quot;月&quot;"/>
    <numFmt numFmtId="180" formatCode="##&quot;円&quot;&quot;・&quot;&quot;回&quot;"/>
    <numFmt numFmtId="181" formatCode="##&quot;円&quot;&quot;・&quot;&quot;km&quot;"/>
    <numFmt numFmtId="182" formatCode="##&quot;円&quot;&quot;・&quot;&quot;日(非課税)&quot;"/>
    <numFmt numFmtId="183" formatCode="##&quot;円&quot;&quot;・&quot;&quot;食&quot;"/>
    <numFmt numFmtId="184" formatCode="##&quot;円&quot;&quot;・&quot;&quot;枚&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11"/>
      <name val="ＭＳ 明朝"/>
      <family val="1"/>
      <charset val="128"/>
    </font>
    <font>
      <b/>
      <sz val="12"/>
      <name val="ＭＳ 明朝"/>
      <family val="1"/>
      <charset val="128"/>
    </font>
    <font>
      <sz val="12"/>
      <name val="ＭＳ 明朝"/>
      <family val="1"/>
      <charset val="128"/>
    </font>
    <font>
      <sz val="10"/>
      <name val="ＭＳ 明朝"/>
      <family val="1"/>
      <charset val="128"/>
    </font>
    <font>
      <sz val="9"/>
      <name val="ＭＳ 明朝"/>
      <family val="1"/>
      <charset val="128"/>
    </font>
    <font>
      <sz val="10"/>
      <color theme="1"/>
      <name val="ＭＳ Ｐ明朝"/>
      <family val="1"/>
      <charset val="128"/>
    </font>
    <font>
      <sz val="10"/>
      <color rgb="FFFF0000"/>
      <name val="ＭＳ 明朝"/>
      <family val="1"/>
      <charset val="128"/>
    </font>
    <font>
      <sz val="8"/>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1" xfId="0" applyFont="1" applyBorder="1">
      <alignment vertical="center"/>
    </xf>
    <xf numFmtId="0" fontId="2" fillId="0" borderId="1" xfId="0" applyFont="1" applyBorder="1">
      <alignment vertical="center"/>
    </xf>
    <xf numFmtId="177" fontId="2" fillId="0" borderId="1" xfId="0" applyNumberFormat="1" applyFont="1" applyBorder="1">
      <alignment vertical="center"/>
    </xf>
    <xf numFmtId="0" fontId="2" fillId="0" borderId="1" xfId="0" applyFont="1" applyBorder="1" applyAlignment="1">
      <alignment vertical="center" wrapText="1"/>
    </xf>
    <xf numFmtId="0" fontId="2" fillId="2" borderId="1" xfId="0" applyFont="1" applyFill="1" applyBorder="1" applyAlignment="1">
      <alignment horizontal="center" vertical="center"/>
    </xf>
    <xf numFmtId="0" fontId="4" fillId="0" borderId="1" xfId="0" applyFont="1" applyBorder="1" applyAlignment="1">
      <alignment vertical="center" wrapText="1"/>
    </xf>
    <xf numFmtId="178" fontId="4" fillId="0" borderId="1" xfId="0" applyNumberFormat="1" applyFont="1" applyBorder="1" applyAlignment="1">
      <alignment horizontal="center" vertical="center"/>
    </xf>
    <xf numFmtId="177" fontId="5" fillId="0" borderId="1" xfId="0" applyNumberFormat="1" applyFont="1" applyBorder="1">
      <alignment vertical="center"/>
    </xf>
    <xf numFmtId="0" fontId="4" fillId="0" borderId="1" xfId="0" applyFont="1" applyBorder="1" applyAlignment="1">
      <alignment horizontal="left" vertical="center" wrapText="1"/>
    </xf>
    <xf numFmtId="0" fontId="6" fillId="0" borderId="0" xfId="0" applyFont="1" applyAlignment="1">
      <alignment horizontal="left" vertical="center"/>
    </xf>
    <xf numFmtId="0" fontId="7" fillId="0" borderId="0" xfId="0" applyFont="1">
      <alignment vertical="center"/>
    </xf>
    <xf numFmtId="0" fontId="8" fillId="0" borderId="0" xfId="0" applyFont="1" applyAlignment="1">
      <alignment horizontal="left" vertical="center"/>
    </xf>
    <xf numFmtId="0" fontId="5" fillId="0" borderId="0" xfId="0" applyFont="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lignment vertical="center"/>
    </xf>
    <xf numFmtId="177" fontId="8" fillId="0" borderId="1" xfId="0" applyNumberFormat="1" applyFont="1" applyBorder="1">
      <alignment vertical="center"/>
    </xf>
    <xf numFmtId="0" fontId="5" fillId="0" borderId="0" xfId="0" applyFont="1">
      <alignment vertical="center"/>
    </xf>
    <xf numFmtId="0" fontId="8" fillId="0" borderId="1" xfId="0" applyFont="1" applyBorder="1" applyAlignment="1">
      <alignment vertical="center" wrapText="1"/>
    </xf>
    <xf numFmtId="0" fontId="9" fillId="0" borderId="1" xfId="0" applyFont="1" applyBorder="1" applyAlignment="1">
      <alignment horizontal="left" vertical="center" wrapText="1"/>
    </xf>
    <xf numFmtId="180" fontId="8" fillId="0" borderId="1" xfId="0" applyNumberFormat="1" applyFont="1" applyBorder="1">
      <alignment vertical="center"/>
    </xf>
    <xf numFmtId="0" fontId="9" fillId="0" borderId="1" xfId="0" applyFont="1" applyBorder="1" applyAlignment="1">
      <alignment vertical="center" wrapText="1"/>
    </xf>
    <xf numFmtId="179" fontId="8" fillId="0" borderId="1" xfId="0" applyNumberFormat="1" applyFont="1" applyBorder="1">
      <alignment vertical="center"/>
    </xf>
    <xf numFmtId="0" fontId="9" fillId="0" borderId="3" xfId="0" applyFont="1" applyBorder="1" applyAlignment="1">
      <alignment vertical="center" wrapText="1"/>
    </xf>
    <xf numFmtId="0" fontId="6" fillId="0" borderId="0" xfId="0" applyFont="1">
      <alignment vertical="center"/>
    </xf>
    <xf numFmtId="183" fontId="2" fillId="0" borderId="1" xfId="0" applyNumberFormat="1" applyFont="1" applyBorder="1">
      <alignment vertical="center"/>
    </xf>
    <xf numFmtId="178" fontId="4" fillId="0" borderId="1" xfId="0" applyNumberFormat="1" applyFont="1" applyBorder="1" applyAlignment="1">
      <alignment horizontal="left" vertical="center"/>
    </xf>
    <xf numFmtId="181" fontId="4" fillId="0" borderId="1" xfId="0" applyNumberFormat="1" applyFont="1" applyBorder="1">
      <alignment vertical="center"/>
    </xf>
    <xf numFmtId="0" fontId="10" fillId="0" borderId="1" xfId="0" applyFont="1" applyBorder="1" applyAlignment="1">
      <alignment horizontal="center" vertical="center" wrapText="1"/>
    </xf>
    <xf numFmtId="182" fontId="4" fillId="0" borderId="1" xfId="0" applyNumberFormat="1" applyFont="1" applyBorder="1" applyAlignment="1">
      <alignment horizontal="center" vertical="center"/>
    </xf>
    <xf numFmtId="181" fontId="8" fillId="0" borderId="1" xfId="0" applyNumberFormat="1" applyFont="1" applyBorder="1">
      <alignment vertical="center"/>
    </xf>
    <xf numFmtId="183" fontId="4" fillId="0" borderId="1" xfId="0" applyNumberFormat="1" applyFont="1" applyBorder="1">
      <alignment vertical="center"/>
    </xf>
    <xf numFmtId="184" fontId="8" fillId="0" borderId="1" xfId="0" applyNumberFormat="1" applyFont="1" applyBorder="1">
      <alignment vertical="center"/>
    </xf>
    <xf numFmtId="184" fontId="4" fillId="0" borderId="1" xfId="0" applyNumberFormat="1" applyFont="1" applyBorder="1">
      <alignment vertical="center"/>
    </xf>
    <xf numFmtId="176" fontId="11" fillId="0" borderId="1" xfId="0" applyNumberFormat="1" applyFont="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13" fillId="0" borderId="1" xfId="0" applyFont="1" applyBorder="1" applyAlignment="1">
      <alignment horizontal="left" vertical="center" wrapText="1"/>
    </xf>
    <xf numFmtId="0" fontId="8" fillId="0" borderId="0" xfId="0" applyFont="1" applyAlignment="1">
      <alignment horizontal="left" vertical="center"/>
    </xf>
    <xf numFmtId="0" fontId="8" fillId="0" borderId="1" xfId="0" applyFont="1" applyBorder="1" applyAlignment="1">
      <alignment horizontal="left" vertical="center"/>
    </xf>
    <xf numFmtId="0" fontId="5" fillId="0" borderId="0" xfId="0" applyFont="1" applyAlignment="1">
      <alignment horizontal="lef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4" fillId="0" borderId="1"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4" fillId="0" borderId="0" xfId="0" applyFont="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xf>
    <xf numFmtId="0" fontId="4" fillId="0" borderId="2"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2" fillId="0" borderId="9" xfId="0" applyFont="1" applyBorder="1" applyAlignment="1">
      <alignment horizontal="center" vertical="center" wrapText="1"/>
    </xf>
    <xf numFmtId="0" fontId="8" fillId="0" borderId="10"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12" fillId="0" borderId="11" xfId="0" applyFont="1" applyBorder="1" applyAlignment="1">
      <alignment horizontal="center" vertical="center" wrapText="1"/>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vertical="center" wrapText="1"/>
    </xf>
    <xf numFmtId="0" fontId="9" fillId="0" borderId="2" xfId="0" applyFont="1" applyBorder="1" applyAlignment="1">
      <alignment vertical="center" wrapText="1"/>
    </xf>
    <xf numFmtId="0" fontId="8" fillId="0" borderId="2" xfId="0" applyFont="1" applyBorder="1">
      <alignment vertical="center"/>
    </xf>
    <xf numFmtId="0" fontId="4" fillId="0" borderId="0" xfId="0" applyFont="1" applyBorder="1" applyAlignment="1">
      <alignment vertical="center" wrapText="1"/>
    </xf>
    <xf numFmtId="0" fontId="9" fillId="0" borderId="0"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lignment vertical="center"/>
    </xf>
    <xf numFmtId="0" fontId="12" fillId="0" borderId="0" xfId="0" applyFont="1" applyBorder="1" applyAlignment="1">
      <alignment horizontal="center" vertical="center"/>
    </xf>
    <xf numFmtId="0" fontId="3" fillId="0" borderId="0"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9"/>
  <sheetViews>
    <sheetView tabSelected="1" topLeftCell="A34" workbookViewId="0">
      <selection activeCell="J42" sqref="J42"/>
    </sheetView>
  </sheetViews>
  <sheetFormatPr defaultRowHeight="14.25" x14ac:dyDescent="0.15"/>
  <cols>
    <col min="1" max="1" width="11.625" style="2" bestFit="1" customWidth="1"/>
    <col min="2" max="2" width="16.125" style="2" bestFit="1" customWidth="1"/>
    <col min="3" max="3" width="5.5" style="2" bestFit="1" customWidth="1"/>
    <col min="4" max="4" width="17.5" style="2" customWidth="1"/>
    <col min="5" max="5" width="10.125" style="2" hidden="1" customWidth="1"/>
    <col min="6" max="6" width="17.5" style="2" customWidth="1"/>
    <col min="7" max="7" width="10.125" style="2" hidden="1" customWidth="1"/>
    <col min="8" max="8" width="17.5" style="2" customWidth="1"/>
    <col min="9" max="9" width="10.5" style="2" hidden="1" customWidth="1"/>
    <col min="10" max="10" width="17.5" style="2" customWidth="1"/>
    <col min="11" max="11" width="5.5" style="2" bestFit="1" customWidth="1"/>
    <col min="12" max="15" width="9" style="2"/>
  </cols>
  <sheetData>
    <row r="1" spans="1:11" x14ac:dyDescent="0.15">
      <c r="A1" s="28" t="s">
        <v>90</v>
      </c>
      <c r="B1" s="28"/>
      <c r="C1" s="28"/>
      <c r="D1" s="28"/>
      <c r="E1" s="28"/>
      <c r="F1" s="28"/>
      <c r="G1" s="28"/>
      <c r="H1" s="28"/>
      <c r="I1" s="12"/>
      <c r="J1" s="12"/>
      <c r="K1" s="13"/>
    </row>
    <row r="2" spans="1:11" x14ac:dyDescent="0.15">
      <c r="A2" s="44" t="s">
        <v>60</v>
      </c>
      <c r="B2" s="44"/>
      <c r="C2" s="44"/>
      <c r="D2" s="44"/>
      <c r="E2" s="44"/>
      <c r="F2" s="44"/>
      <c r="G2" s="44"/>
      <c r="H2" s="44"/>
      <c r="I2" s="14"/>
      <c r="J2" s="14"/>
      <c r="K2" s="13"/>
    </row>
    <row r="3" spans="1:11" x14ac:dyDescent="0.15">
      <c r="A3" s="13"/>
      <c r="B3" s="13"/>
      <c r="C3" s="13"/>
      <c r="D3" s="13"/>
      <c r="E3" s="13"/>
      <c r="F3" s="13"/>
      <c r="G3" s="13"/>
      <c r="H3" s="13"/>
      <c r="I3" s="13"/>
      <c r="J3" s="13"/>
      <c r="K3" s="13"/>
    </row>
    <row r="4" spans="1:11" x14ac:dyDescent="0.15">
      <c r="A4" s="46" t="s">
        <v>58</v>
      </c>
      <c r="B4" s="46"/>
      <c r="C4" s="46"/>
      <c r="D4" s="46"/>
      <c r="E4" s="46"/>
      <c r="F4" s="46"/>
      <c r="G4" s="46"/>
      <c r="H4" s="46"/>
      <c r="I4" s="15"/>
      <c r="J4" s="15"/>
      <c r="K4" s="13"/>
    </row>
    <row r="5" spans="1:11" ht="40.5" x14ac:dyDescent="0.15">
      <c r="A5" s="16" t="s">
        <v>16</v>
      </c>
      <c r="B5" s="16" t="s">
        <v>0</v>
      </c>
      <c r="C5" s="16" t="s">
        <v>1</v>
      </c>
      <c r="D5" s="17" t="s">
        <v>59</v>
      </c>
      <c r="E5" s="18" t="s">
        <v>47</v>
      </c>
      <c r="F5" s="17" t="s">
        <v>9</v>
      </c>
      <c r="G5" s="18" t="s">
        <v>48</v>
      </c>
      <c r="H5" s="17" t="s">
        <v>10</v>
      </c>
      <c r="I5" s="18" t="s">
        <v>55</v>
      </c>
      <c r="J5" s="17" t="s">
        <v>54</v>
      </c>
      <c r="K5" s="16" t="s">
        <v>17</v>
      </c>
    </row>
    <row r="6" spans="1:11" x14ac:dyDescent="0.15">
      <c r="A6" s="19" t="s">
        <v>56</v>
      </c>
      <c r="B6" s="45" t="s">
        <v>3</v>
      </c>
      <c r="C6" s="38">
        <v>529</v>
      </c>
      <c r="D6" s="20">
        <f>ROUNDDOWN(C6*10.17,0)</f>
        <v>5379</v>
      </c>
      <c r="E6" s="20">
        <f>ROUNDDOWN(D6*9/10,0)</f>
        <v>4841</v>
      </c>
      <c r="F6" s="20">
        <v>538</v>
      </c>
      <c r="G6" s="20">
        <f>ROUNDDOWN(D6*8/10,0)</f>
        <v>4303</v>
      </c>
      <c r="H6" s="20">
        <v>1076</v>
      </c>
      <c r="I6" s="20">
        <f>ROUNDDOWN(D6*7/10,0)</f>
        <v>3765</v>
      </c>
      <c r="J6" s="20">
        <v>1614</v>
      </c>
      <c r="K6" s="19"/>
    </row>
    <row r="7" spans="1:11" x14ac:dyDescent="0.15">
      <c r="A7" s="19" t="s">
        <v>57</v>
      </c>
      <c r="B7" s="45"/>
      <c r="C7" s="38">
        <v>656</v>
      </c>
      <c r="D7" s="20">
        <v>6672</v>
      </c>
      <c r="E7" s="20">
        <f t="shared" ref="E7:E8" si="0">ROUNDDOWN(D7*9/10,0)</f>
        <v>6004</v>
      </c>
      <c r="F7" s="20">
        <v>668</v>
      </c>
      <c r="G7" s="20">
        <f t="shared" ref="G7:G8" si="1">ROUNDDOWN(D7*8/10,0)</f>
        <v>5337</v>
      </c>
      <c r="H7" s="20">
        <v>1335</v>
      </c>
      <c r="I7" s="20">
        <f t="shared" ref="I7:I8" si="2">ROUNDDOWN(D7*7/10,0)</f>
        <v>4670</v>
      </c>
      <c r="J7" s="20">
        <v>2002</v>
      </c>
      <c r="K7" s="19"/>
    </row>
    <row r="8" spans="1:11" x14ac:dyDescent="0.15">
      <c r="A8" s="19" t="s">
        <v>4</v>
      </c>
      <c r="B8" s="45"/>
      <c r="C8" s="38">
        <v>704</v>
      </c>
      <c r="D8" s="20">
        <v>7078</v>
      </c>
      <c r="E8" s="20">
        <f t="shared" si="0"/>
        <v>6370</v>
      </c>
      <c r="F8" s="20">
        <v>708</v>
      </c>
      <c r="G8" s="20">
        <f t="shared" si="1"/>
        <v>5662</v>
      </c>
      <c r="H8" s="20">
        <v>1416</v>
      </c>
      <c r="I8" s="20">
        <f t="shared" si="2"/>
        <v>4954</v>
      </c>
      <c r="J8" s="20">
        <v>2124</v>
      </c>
      <c r="K8" s="19"/>
    </row>
    <row r="9" spans="1:11" x14ac:dyDescent="0.15">
      <c r="A9" s="19" t="s">
        <v>5</v>
      </c>
      <c r="B9" s="45"/>
      <c r="C9" s="38">
        <v>772</v>
      </c>
      <c r="D9" s="20">
        <v>7851</v>
      </c>
      <c r="E9" s="20">
        <f t="shared" ref="E9:E11" si="3">ROUNDDOWN(D9*9/10,0)</f>
        <v>7065</v>
      </c>
      <c r="F9" s="20">
        <v>786</v>
      </c>
      <c r="G9" s="20">
        <f t="shared" ref="G9:G11" si="4">ROUNDDOWN(D9*8/10,0)</f>
        <v>6280</v>
      </c>
      <c r="H9" s="20">
        <v>1571</v>
      </c>
      <c r="I9" s="20">
        <f t="shared" ref="I9:I11" si="5">ROUNDDOWN(D9*7/10,0)</f>
        <v>5495</v>
      </c>
      <c r="J9" s="20">
        <v>2356</v>
      </c>
      <c r="K9" s="19"/>
    </row>
    <row r="10" spans="1:11" x14ac:dyDescent="0.15">
      <c r="A10" s="19" t="s">
        <v>6</v>
      </c>
      <c r="B10" s="45"/>
      <c r="C10" s="38">
        <v>847</v>
      </c>
      <c r="D10" s="20">
        <v>8614</v>
      </c>
      <c r="E10" s="20">
        <f t="shared" si="3"/>
        <v>7752</v>
      </c>
      <c r="F10" s="20">
        <v>862</v>
      </c>
      <c r="G10" s="20">
        <f t="shared" si="4"/>
        <v>6891</v>
      </c>
      <c r="H10" s="20">
        <v>1723</v>
      </c>
      <c r="I10" s="20">
        <f t="shared" si="5"/>
        <v>6029</v>
      </c>
      <c r="J10" s="20">
        <v>2585</v>
      </c>
      <c r="K10" s="19"/>
    </row>
    <row r="11" spans="1:11" x14ac:dyDescent="0.15">
      <c r="A11" s="19" t="s">
        <v>7</v>
      </c>
      <c r="B11" s="45"/>
      <c r="C11" s="38">
        <v>918</v>
      </c>
      <c r="D11" s="20">
        <v>9336</v>
      </c>
      <c r="E11" s="20">
        <f t="shared" si="3"/>
        <v>8402</v>
      </c>
      <c r="F11" s="20">
        <v>934</v>
      </c>
      <c r="G11" s="20">
        <f t="shared" si="4"/>
        <v>7468</v>
      </c>
      <c r="H11" s="20">
        <v>1868</v>
      </c>
      <c r="I11" s="20">
        <f t="shared" si="5"/>
        <v>6535</v>
      </c>
      <c r="J11" s="20">
        <v>2801</v>
      </c>
      <c r="K11" s="19"/>
    </row>
    <row r="12" spans="1:11" x14ac:dyDescent="0.15">
      <c r="A12" s="19" t="s">
        <v>8</v>
      </c>
      <c r="B12" s="45"/>
      <c r="C12" s="38">
        <v>987</v>
      </c>
      <c r="D12" s="20">
        <v>10038</v>
      </c>
      <c r="E12" s="20">
        <f>ROUNDDOWN(D12*9/10,0)</f>
        <v>9034</v>
      </c>
      <c r="F12" s="20">
        <v>1004</v>
      </c>
      <c r="G12" s="20">
        <f>ROUNDDOWN(D12*8/10,0)</f>
        <v>8030</v>
      </c>
      <c r="H12" s="20">
        <v>2008</v>
      </c>
      <c r="I12" s="20">
        <f>ROUNDDOWN(D12*7/10,0)</f>
        <v>7026</v>
      </c>
      <c r="J12" s="20">
        <v>3012</v>
      </c>
      <c r="K12" s="19"/>
    </row>
    <row r="13" spans="1:11" x14ac:dyDescent="0.15">
      <c r="A13" s="13"/>
      <c r="B13" s="13"/>
      <c r="C13" s="13"/>
      <c r="D13" s="13"/>
      <c r="E13" s="13"/>
      <c r="F13" s="13"/>
      <c r="G13" s="13"/>
      <c r="H13" s="13"/>
      <c r="I13" s="13"/>
      <c r="J13" s="13"/>
      <c r="K13" s="13"/>
    </row>
    <row r="14" spans="1:11" x14ac:dyDescent="0.15">
      <c r="A14" s="21" t="s">
        <v>11</v>
      </c>
      <c r="B14" s="21"/>
      <c r="C14" s="21"/>
      <c r="D14" s="21"/>
      <c r="E14" s="21"/>
      <c r="F14" s="21"/>
      <c r="G14" s="21"/>
      <c r="H14" s="21"/>
      <c r="I14" s="21"/>
      <c r="J14" s="21"/>
      <c r="K14" s="21"/>
    </row>
    <row r="15" spans="1:11" ht="40.5" x14ac:dyDescent="0.15">
      <c r="A15" s="16" t="s">
        <v>12</v>
      </c>
      <c r="B15" s="16" t="s">
        <v>0</v>
      </c>
      <c r="C15" s="16" t="s">
        <v>1</v>
      </c>
      <c r="D15" s="17" t="s">
        <v>63</v>
      </c>
      <c r="E15" s="18" t="s">
        <v>47</v>
      </c>
      <c r="F15" s="17" t="s">
        <v>9</v>
      </c>
      <c r="G15" s="18" t="s">
        <v>48</v>
      </c>
      <c r="H15" s="17" t="s">
        <v>10</v>
      </c>
      <c r="I15" s="18" t="s">
        <v>55</v>
      </c>
      <c r="J15" s="17" t="s">
        <v>54</v>
      </c>
      <c r="K15" s="16" t="s">
        <v>13</v>
      </c>
    </row>
    <row r="16" spans="1:11" ht="22.5" x14ac:dyDescent="0.15">
      <c r="A16" s="22" t="s">
        <v>61</v>
      </c>
      <c r="B16" s="23" t="s">
        <v>62</v>
      </c>
      <c r="C16" s="19">
        <v>184</v>
      </c>
      <c r="D16" s="24">
        <f>ROUNDDOWN(C16*10.17,0)</f>
        <v>1871</v>
      </c>
      <c r="E16" s="24">
        <f t="shared" ref="E16:E40" si="6">ROUNDDOWN(D16*9/10,0)</f>
        <v>1683</v>
      </c>
      <c r="F16" s="24">
        <f t="shared" ref="F16:F40" si="7">D16-E16</f>
        <v>188</v>
      </c>
      <c r="G16" s="24">
        <f t="shared" ref="G16:G40" si="8">ROUNDDOWN(D16*8/10,0)</f>
        <v>1496</v>
      </c>
      <c r="H16" s="24">
        <f t="shared" ref="H16:H40" si="9">D16-G16</f>
        <v>375</v>
      </c>
      <c r="I16" s="24">
        <f t="shared" ref="I16:I41" si="10">ROUNDDOWN(D16*7/10,0)</f>
        <v>1309</v>
      </c>
      <c r="J16" s="24">
        <f t="shared" ref="J16:J41" si="11">D16-I16</f>
        <v>562</v>
      </c>
      <c r="K16" s="19"/>
    </row>
    <row r="17" spans="1:11" ht="24" x14ac:dyDescent="0.15">
      <c r="A17" s="22" t="s">
        <v>74</v>
      </c>
      <c r="B17" s="25" t="s">
        <v>14</v>
      </c>
      <c r="C17" s="19">
        <v>4</v>
      </c>
      <c r="D17" s="20">
        <f t="shared" ref="D17:D41" si="12">ROUNDDOWN(C17*10.17,0)</f>
        <v>40</v>
      </c>
      <c r="E17" s="20">
        <f t="shared" si="6"/>
        <v>36</v>
      </c>
      <c r="F17" s="20">
        <f t="shared" si="7"/>
        <v>4</v>
      </c>
      <c r="G17" s="20">
        <f t="shared" si="8"/>
        <v>32</v>
      </c>
      <c r="H17" s="20">
        <f t="shared" si="9"/>
        <v>8</v>
      </c>
      <c r="I17" s="20">
        <f t="shared" si="10"/>
        <v>28</v>
      </c>
      <c r="J17" s="20">
        <f t="shared" si="11"/>
        <v>12</v>
      </c>
      <c r="K17" s="19"/>
    </row>
    <row r="18" spans="1:11" ht="24" x14ac:dyDescent="0.15">
      <c r="A18" s="22" t="s">
        <v>75</v>
      </c>
      <c r="B18" s="25" t="s">
        <v>15</v>
      </c>
      <c r="C18" s="19">
        <v>8</v>
      </c>
      <c r="D18" s="20">
        <f t="shared" si="12"/>
        <v>81</v>
      </c>
      <c r="E18" s="20">
        <f t="shared" si="6"/>
        <v>72</v>
      </c>
      <c r="F18" s="20">
        <f t="shared" si="7"/>
        <v>9</v>
      </c>
      <c r="G18" s="20">
        <f t="shared" si="8"/>
        <v>64</v>
      </c>
      <c r="H18" s="20">
        <f t="shared" si="9"/>
        <v>17</v>
      </c>
      <c r="I18" s="20">
        <f t="shared" si="10"/>
        <v>56</v>
      </c>
      <c r="J18" s="20">
        <f t="shared" si="11"/>
        <v>25</v>
      </c>
      <c r="K18" s="19"/>
    </row>
    <row r="19" spans="1:11" ht="56.25" x14ac:dyDescent="0.15">
      <c r="A19" s="22" t="s">
        <v>76</v>
      </c>
      <c r="B19" s="25" t="s">
        <v>77</v>
      </c>
      <c r="C19" s="19">
        <v>12</v>
      </c>
      <c r="D19" s="20">
        <f t="shared" si="12"/>
        <v>122</v>
      </c>
      <c r="E19" s="20">
        <f t="shared" ref="E19:E20" si="13">ROUNDDOWN(D19*9/10,0)</f>
        <v>109</v>
      </c>
      <c r="F19" s="20">
        <f t="shared" ref="F19:F20" si="14">D19-E19</f>
        <v>13</v>
      </c>
      <c r="G19" s="20">
        <f t="shared" ref="G19:G20" si="15">ROUNDDOWN(D19*8/10,0)</f>
        <v>97</v>
      </c>
      <c r="H19" s="20">
        <f t="shared" ref="H19:H20" si="16">D19-G19</f>
        <v>25</v>
      </c>
      <c r="I19" s="20">
        <f t="shared" ref="I19:I20" si="17">ROUNDDOWN(D19*7/10,0)</f>
        <v>85</v>
      </c>
      <c r="J19" s="20">
        <f t="shared" ref="J19:J20" si="18">D19-I19</f>
        <v>37</v>
      </c>
      <c r="K19" s="19"/>
    </row>
    <row r="20" spans="1:11" ht="33.75" x14ac:dyDescent="0.15">
      <c r="A20" s="22" t="s">
        <v>78</v>
      </c>
      <c r="B20" s="25" t="s">
        <v>79</v>
      </c>
      <c r="C20" s="19">
        <v>23</v>
      </c>
      <c r="D20" s="20">
        <f t="shared" si="12"/>
        <v>233</v>
      </c>
      <c r="E20" s="20">
        <f t="shared" si="13"/>
        <v>209</v>
      </c>
      <c r="F20" s="20">
        <f t="shared" si="14"/>
        <v>24</v>
      </c>
      <c r="G20" s="20">
        <f t="shared" si="15"/>
        <v>186</v>
      </c>
      <c r="H20" s="20">
        <f t="shared" si="16"/>
        <v>47</v>
      </c>
      <c r="I20" s="20">
        <f t="shared" si="17"/>
        <v>163</v>
      </c>
      <c r="J20" s="20">
        <f t="shared" si="18"/>
        <v>70</v>
      </c>
      <c r="K20" s="19"/>
    </row>
    <row r="21" spans="1:11" ht="36" customHeight="1" x14ac:dyDescent="0.15">
      <c r="A21" s="22" t="s">
        <v>80</v>
      </c>
      <c r="B21" s="25" t="s">
        <v>18</v>
      </c>
      <c r="C21" s="19">
        <v>18</v>
      </c>
      <c r="D21" s="20">
        <f t="shared" si="12"/>
        <v>183</v>
      </c>
      <c r="E21" s="20">
        <f t="shared" si="6"/>
        <v>164</v>
      </c>
      <c r="F21" s="20">
        <f t="shared" si="7"/>
        <v>19</v>
      </c>
      <c r="G21" s="20">
        <f t="shared" si="8"/>
        <v>146</v>
      </c>
      <c r="H21" s="20">
        <f t="shared" si="9"/>
        <v>37</v>
      </c>
      <c r="I21" s="20">
        <f t="shared" si="10"/>
        <v>128</v>
      </c>
      <c r="J21" s="20">
        <f t="shared" si="11"/>
        <v>55</v>
      </c>
      <c r="K21" s="19"/>
    </row>
    <row r="22" spans="1:11" ht="36" customHeight="1" x14ac:dyDescent="0.15">
      <c r="A22" s="22" t="s">
        <v>81</v>
      </c>
      <c r="B22" s="25" t="s">
        <v>18</v>
      </c>
      <c r="C22" s="19">
        <v>20</v>
      </c>
      <c r="D22" s="20">
        <f t="shared" si="12"/>
        <v>203</v>
      </c>
      <c r="E22" s="20">
        <f t="shared" ref="E22" si="19">ROUNDDOWN(D22*9/10,0)</f>
        <v>182</v>
      </c>
      <c r="F22" s="20">
        <f t="shared" ref="F22" si="20">D22-E22</f>
        <v>21</v>
      </c>
      <c r="G22" s="20">
        <f t="shared" ref="G22" si="21">ROUNDDOWN(D22*8/10,0)</f>
        <v>162</v>
      </c>
      <c r="H22" s="20">
        <f t="shared" ref="H22" si="22">D22-G22</f>
        <v>41</v>
      </c>
      <c r="I22" s="20">
        <f t="shared" ref="I22" si="23">ROUNDDOWN(D22*7/10,0)</f>
        <v>142</v>
      </c>
      <c r="J22" s="20">
        <f t="shared" ref="J22" si="24">D22-I22</f>
        <v>61</v>
      </c>
      <c r="K22" s="19"/>
    </row>
    <row r="23" spans="1:11" ht="67.5" x14ac:dyDescent="0.15">
      <c r="A23" s="22" t="s">
        <v>68</v>
      </c>
      <c r="B23" s="25" t="s">
        <v>69</v>
      </c>
      <c r="C23" s="19">
        <v>90</v>
      </c>
      <c r="D23" s="20">
        <f t="shared" si="12"/>
        <v>915</v>
      </c>
      <c r="E23" s="20">
        <f t="shared" si="6"/>
        <v>823</v>
      </c>
      <c r="F23" s="20">
        <f t="shared" si="7"/>
        <v>92</v>
      </c>
      <c r="G23" s="20">
        <f t="shared" si="8"/>
        <v>732</v>
      </c>
      <c r="H23" s="20">
        <f t="shared" si="9"/>
        <v>183</v>
      </c>
      <c r="I23" s="20">
        <f t="shared" si="10"/>
        <v>640</v>
      </c>
      <c r="J23" s="20">
        <f t="shared" si="11"/>
        <v>275</v>
      </c>
      <c r="K23" s="19"/>
    </row>
    <row r="24" spans="1:11" ht="24" x14ac:dyDescent="0.15">
      <c r="A24" s="22" t="s">
        <v>64</v>
      </c>
      <c r="B24" s="25" t="s">
        <v>65</v>
      </c>
      <c r="C24" s="19">
        <v>12</v>
      </c>
      <c r="D24" s="20">
        <f t="shared" si="12"/>
        <v>122</v>
      </c>
      <c r="E24" s="20">
        <f t="shared" ref="E24" si="25">ROUNDDOWN(D24*9/10,0)</f>
        <v>109</v>
      </c>
      <c r="F24" s="20">
        <f t="shared" ref="F24" si="26">D24-E24</f>
        <v>13</v>
      </c>
      <c r="G24" s="20">
        <f t="shared" ref="G24" si="27">ROUNDDOWN(D24*8/10,0)</f>
        <v>97</v>
      </c>
      <c r="H24" s="20">
        <f t="shared" ref="H24" si="28">D24-G24</f>
        <v>25</v>
      </c>
      <c r="I24" s="20">
        <f t="shared" ref="I24" si="29">ROUNDDOWN(D24*7/10,0)</f>
        <v>85</v>
      </c>
      <c r="J24" s="20">
        <f t="shared" ref="J24" si="30">D24-I24</f>
        <v>37</v>
      </c>
      <c r="K24" s="19"/>
    </row>
    <row r="25" spans="1:11" ht="56.25" x14ac:dyDescent="0.15">
      <c r="A25" s="22" t="s">
        <v>19</v>
      </c>
      <c r="B25" s="25" t="s">
        <v>66</v>
      </c>
      <c r="C25" s="19">
        <v>56</v>
      </c>
      <c r="D25" s="20">
        <f t="shared" si="12"/>
        <v>569</v>
      </c>
      <c r="E25" s="20">
        <f t="shared" si="6"/>
        <v>512</v>
      </c>
      <c r="F25" s="20">
        <f t="shared" si="7"/>
        <v>57</v>
      </c>
      <c r="G25" s="20">
        <f t="shared" si="8"/>
        <v>455</v>
      </c>
      <c r="H25" s="20">
        <f t="shared" si="9"/>
        <v>114</v>
      </c>
      <c r="I25" s="20">
        <f t="shared" si="10"/>
        <v>398</v>
      </c>
      <c r="J25" s="20">
        <f t="shared" si="11"/>
        <v>171</v>
      </c>
      <c r="K25" s="19"/>
    </row>
    <row r="26" spans="1:11" ht="33.75" x14ac:dyDescent="0.15">
      <c r="A26" s="22" t="s">
        <v>20</v>
      </c>
      <c r="B26" s="25" t="s">
        <v>21</v>
      </c>
      <c r="C26" s="19">
        <v>120</v>
      </c>
      <c r="D26" s="20">
        <f t="shared" si="12"/>
        <v>1220</v>
      </c>
      <c r="E26" s="20">
        <f t="shared" si="6"/>
        <v>1098</v>
      </c>
      <c r="F26" s="20">
        <f t="shared" si="7"/>
        <v>122</v>
      </c>
      <c r="G26" s="20">
        <f t="shared" si="8"/>
        <v>976</v>
      </c>
      <c r="H26" s="20">
        <f t="shared" si="9"/>
        <v>244</v>
      </c>
      <c r="I26" s="20">
        <f t="shared" si="10"/>
        <v>854</v>
      </c>
      <c r="J26" s="20">
        <f t="shared" si="11"/>
        <v>366</v>
      </c>
      <c r="K26" s="19"/>
    </row>
    <row r="27" spans="1:11" ht="56.25" x14ac:dyDescent="0.15">
      <c r="A27" s="22" t="s">
        <v>71</v>
      </c>
      <c r="B27" s="25" t="s">
        <v>70</v>
      </c>
      <c r="C27" s="19">
        <v>58</v>
      </c>
      <c r="D27" s="20">
        <f t="shared" si="12"/>
        <v>589</v>
      </c>
      <c r="E27" s="20">
        <f t="shared" si="6"/>
        <v>530</v>
      </c>
      <c r="F27" s="20">
        <f t="shared" si="7"/>
        <v>59</v>
      </c>
      <c r="G27" s="20">
        <f t="shared" si="8"/>
        <v>471</v>
      </c>
      <c r="H27" s="20">
        <f t="shared" si="9"/>
        <v>118</v>
      </c>
      <c r="I27" s="20">
        <f t="shared" si="10"/>
        <v>412</v>
      </c>
      <c r="J27" s="20">
        <f t="shared" si="11"/>
        <v>177</v>
      </c>
      <c r="K27" s="19"/>
    </row>
    <row r="28" spans="1:11" ht="56.25" x14ac:dyDescent="0.15">
      <c r="A28" s="22" t="s">
        <v>73</v>
      </c>
      <c r="B28" s="25" t="s">
        <v>72</v>
      </c>
      <c r="C28" s="19">
        <v>13</v>
      </c>
      <c r="D28" s="20">
        <f t="shared" si="12"/>
        <v>132</v>
      </c>
      <c r="E28" s="20">
        <f t="shared" si="6"/>
        <v>118</v>
      </c>
      <c r="F28" s="20">
        <f t="shared" si="7"/>
        <v>14</v>
      </c>
      <c r="G28" s="20">
        <f t="shared" si="8"/>
        <v>105</v>
      </c>
      <c r="H28" s="20">
        <f t="shared" si="9"/>
        <v>27</v>
      </c>
      <c r="I28" s="20">
        <f t="shared" si="10"/>
        <v>92</v>
      </c>
      <c r="J28" s="20">
        <f t="shared" si="11"/>
        <v>40</v>
      </c>
      <c r="K28" s="19"/>
    </row>
    <row r="29" spans="1:11" ht="67.5" x14ac:dyDescent="0.15">
      <c r="A29" s="22" t="s">
        <v>135</v>
      </c>
      <c r="B29" s="25" t="s">
        <v>137</v>
      </c>
      <c r="C29" s="19">
        <v>100</v>
      </c>
      <c r="D29" s="26">
        <f t="shared" si="12"/>
        <v>1017</v>
      </c>
      <c r="E29" s="26">
        <f t="shared" si="6"/>
        <v>915</v>
      </c>
      <c r="F29" s="26">
        <f t="shared" si="7"/>
        <v>102</v>
      </c>
      <c r="G29" s="26">
        <f t="shared" si="8"/>
        <v>813</v>
      </c>
      <c r="H29" s="26">
        <f t="shared" si="9"/>
        <v>204</v>
      </c>
      <c r="I29" s="26">
        <f t="shared" si="10"/>
        <v>711</v>
      </c>
      <c r="J29" s="26">
        <f t="shared" si="11"/>
        <v>306</v>
      </c>
      <c r="K29" s="19"/>
    </row>
    <row r="30" spans="1:11" ht="45" x14ac:dyDescent="0.15">
      <c r="A30" s="22" t="s">
        <v>136</v>
      </c>
      <c r="B30" s="25" t="s">
        <v>138</v>
      </c>
      <c r="C30" s="19">
        <v>200</v>
      </c>
      <c r="D30" s="26">
        <f t="shared" ref="D30" si="31">ROUNDDOWN(C30*10.17,0)</f>
        <v>2034</v>
      </c>
      <c r="E30" s="26">
        <f t="shared" ref="E30" si="32">ROUNDDOWN(D30*9/10,0)</f>
        <v>1830</v>
      </c>
      <c r="F30" s="26">
        <f t="shared" ref="F30" si="33">D30-E30</f>
        <v>204</v>
      </c>
      <c r="G30" s="26">
        <f t="shared" ref="G30" si="34">ROUNDDOWN(D30*8/10,0)</f>
        <v>1627</v>
      </c>
      <c r="H30" s="26">
        <f t="shared" ref="H30" si="35">D30-G30</f>
        <v>407</v>
      </c>
      <c r="I30" s="26">
        <f t="shared" ref="I30" si="36">ROUNDDOWN(D30*7/10,0)</f>
        <v>1423</v>
      </c>
      <c r="J30" s="26">
        <f t="shared" ref="J30" si="37">D30-I30</f>
        <v>611</v>
      </c>
      <c r="K30" s="19"/>
    </row>
    <row r="31" spans="1:11" ht="67.5" customHeight="1" x14ac:dyDescent="0.15">
      <c r="A31" s="22" t="s">
        <v>22</v>
      </c>
      <c r="B31" s="25" t="s">
        <v>23</v>
      </c>
      <c r="C31" s="19">
        <v>3</v>
      </c>
      <c r="D31" s="20">
        <f t="shared" si="12"/>
        <v>30</v>
      </c>
      <c r="E31" s="20">
        <f t="shared" si="6"/>
        <v>27</v>
      </c>
      <c r="F31" s="20">
        <f t="shared" si="7"/>
        <v>3</v>
      </c>
      <c r="G31" s="20">
        <f t="shared" si="8"/>
        <v>24</v>
      </c>
      <c r="H31" s="20">
        <f t="shared" si="9"/>
        <v>6</v>
      </c>
      <c r="I31" s="20">
        <f t="shared" si="10"/>
        <v>21</v>
      </c>
      <c r="J31" s="20">
        <f t="shared" si="11"/>
        <v>9</v>
      </c>
      <c r="K31" s="19"/>
    </row>
    <row r="32" spans="1:11" ht="67.5" x14ac:dyDescent="0.15">
      <c r="A32" s="22" t="s">
        <v>24</v>
      </c>
      <c r="B32" s="25" t="s">
        <v>25</v>
      </c>
      <c r="C32" s="19">
        <v>4</v>
      </c>
      <c r="D32" s="20">
        <f t="shared" si="12"/>
        <v>40</v>
      </c>
      <c r="E32" s="20">
        <f t="shared" si="6"/>
        <v>36</v>
      </c>
      <c r="F32" s="20">
        <f t="shared" si="7"/>
        <v>4</v>
      </c>
      <c r="G32" s="20">
        <f t="shared" si="8"/>
        <v>32</v>
      </c>
      <c r="H32" s="20">
        <f t="shared" si="9"/>
        <v>8</v>
      </c>
      <c r="I32" s="20">
        <f t="shared" si="10"/>
        <v>28</v>
      </c>
      <c r="J32" s="20">
        <f t="shared" si="11"/>
        <v>12</v>
      </c>
      <c r="K32" s="19"/>
    </row>
    <row r="33" spans="1:11" ht="60" customHeight="1" x14ac:dyDescent="0.15">
      <c r="A33" s="22" t="s">
        <v>26</v>
      </c>
      <c r="B33" s="25" t="s">
        <v>27</v>
      </c>
      <c r="C33" s="19">
        <v>200</v>
      </c>
      <c r="D33" s="20">
        <f t="shared" si="12"/>
        <v>2034</v>
      </c>
      <c r="E33" s="20">
        <f t="shared" si="6"/>
        <v>1830</v>
      </c>
      <c r="F33" s="20">
        <f t="shared" si="7"/>
        <v>204</v>
      </c>
      <c r="G33" s="20">
        <f t="shared" si="8"/>
        <v>1627</v>
      </c>
      <c r="H33" s="20">
        <f t="shared" si="9"/>
        <v>407</v>
      </c>
      <c r="I33" s="20">
        <f t="shared" si="10"/>
        <v>1423</v>
      </c>
      <c r="J33" s="20">
        <f t="shared" si="11"/>
        <v>611</v>
      </c>
      <c r="K33" s="19"/>
    </row>
    <row r="34" spans="1:11" ht="33.75" x14ac:dyDescent="0.15">
      <c r="A34" s="22" t="s">
        <v>28</v>
      </c>
      <c r="B34" s="25" t="s">
        <v>67</v>
      </c>
      <c r="C34" s="19">
        <v>8</v>
      </c>
      <c r="D34" s="24">
        <f t="shared" si="12"/>
        <v>81</v>
      </c>
      <c r="E34" s="24">
        <f t="shared" si="6"/>
        <v>72</v>
      </c>
      <c r="F34" s="24">
        <f t="shared" si="7"/>
        <v>9</v>
      </c>
      <c r="G34" s="24">
        <f t="shared" si="8"/>
        <v>64</v>
      </c>
      <c r="H34" s="24">
        <f t="shared" si="9"/>
        <v>17</v>
      </c>
      <c r="I34" s="24">
        <f t="shared" si="10"/>
        <v>56</v>
      </c>
      <c r="J34" s="24">
        <f t="shared" si="11"/>
        <v>25</v>
      </c>
      <c r="K34" s="24"/>
    </row>
    <row r="35" spans="1:11" ht="36" x14ac:dyDescent="0.15">
      <c r="A35" s="22" t="s">
        <v>132</v>
      </c>
      <c r="B35" s="25" t="s">
        <v>133</v>
      </c>
      <c r="C35" s="19">
        <v>22</v>
      </c>
      <c r="D35" s="20">
        <f>ROUNDDOWN(C35*10.17,0)</f>
        <v>223</v>
      </c>
      <c r="E35" s="20">
        <f>ROUNDDOWN(D35*9/10,0)</f>
        <v>200</v>
      </c>
      <c r="F35" s="20">
        <f>D35-E35</f>
        <v>23</v>
      </c>
      <c r="G35" s="20">
        <f>ROUNDDOWN(D35*8/10,0)</f>
        <v>178</v>
      </c>
      <c r="H35" s="20">
        <f>D35-G35</f>
        <v>45</v>
      </c>
      <c r="I35" s="20">
        <f>ROUNDDOWN(D35*7/10,0)</f>
        <v>156</v>
      </c>
      <c r="J35" s="20">
        <f>D35-I35</f>
        <v>67</v>
      </c>
      <c r="K35" s="19"/>
    </row>
    <row r="36" spans="1:11" ht="36" x14ac:dyDescent="0.15">
      <c r="A36" s="22" t="s">
        <v>30</v>
      </c>
      <c r="B36" s="25" t="s">
        <v>29</v>
      </c>
      <c r="C36" s="19">
        <v>18</v>
      </c>
      <c r="D36" s="20">
        <f>ROUNDDOWN(C36*10.17,0)</f>
        <v>183</v>
      </c>
      <c r="E36" s="20">
        <f>ROUNDDOWN(D36*9/10,0)</f>
        <v>164</v>
      </c>
      <c r="F36" s="20">
        <f>D36-E36</f>
        <v>19</v>
      </c>
      <c r="G36" s="20">
        <f>ROUNDDOWN(D36*8/10,0)</f>
        <v>146</v>
      </c>
      <c r="H36" s="20">
        <f>D36-G36</f>
        <v>37</v>
      </c>
      <c r="I36" s="20">
        <f>ROUNDDOWN(D36*7/10,0)</f>
        <v>128</v>
      </c>
      <c r="J36" s="20">
        <f>D36-I36</f>
        <v>55</v>
      </c>
      <c r="K36" s="19"/>
    </row>
    <row r="37" spans="1:11" ht="45" x14ac:dyDescent="0.15">
      <c r="A37" s="22" t="s">
        <v>31</v>
      </c>
      <c r="B37" s="25" t="s">
        <v>134</v>
      </c>
      <c r="C37" s="19">
        <v>6</v>
      </c>
      <c r="D37" s="20">
        <f>ROUNDDOWN(C37*10.17,0)</f>
        <v>61</v>
      </c>
      <c r="E37" s="20">
        <f>ROUNDDOWN(D37*9/10,0)</f>
        <v>54</v>
      </c>
      <c r="F37" s="20">
        <f>D37-E37</f>
        <v>7</v>
      </c>
      <c r="G37" s="20">
        <f>ROUNDDOWN(D37*8/10,0)</f>
        <v>48</v>
      </c>
      <c r="H37" s="20">
        <f>D37-G37</f>
        <v>13</v>
      </c>
      <c r="I37" s="20">
        <f>ROUNDDOWN(D37*7/10,0)</f>
        <v>42</v>
      </c>
      <c r="J37" s="20">
        <f>D37-I37</f>
        <v>19</v>
      </c>
      <c r="K37" s="19"/>
    </row>
    <row r="38" spans="1:11" ht="33.75" x14ac:dyDescent="0.15">
      <c r="A38" s="22" t="s">
        <v>82</v>
      </c>
      <c r="B38" s="27" t="s">
        <v>86</v>
      </c>
      <c r="C38" s="19">
        <v>421</v>
      </c>
      <c r="D38" s="20">
        <f t="shared" si="12"/>
        <v>4281</v>
      </c>
      <c r="E38" s="20">
        <f t="shared" si="6"/>
        <v>3852</v>
      </c>
      <c r="F38" s="20">
        <f t="shared" si="7"/>
        <v>429</v>
      </c>
      <c r="G38" s="20">
        <f t="shared" si="8"/>
        <v>3424</v>
      </c>
      <c r="H38" s="20">
        <f t="shared" si="9"/>
        <v>857</v>
      </c>
      <c r="I38" s="20">
        <f t="shared" si="10"/>
        <v>2996</v>
      </c>
      <c r="J38" s="20">
        <f t="shared" si="11"/>
        <v>1285</v>
      </c>
      <c r="K38" s="19"/>
    </row>
    <row r="39" spans="1:11" ht="33.75" x14ac:dyDescent="0.15">
      <c r="A39" s="22" t="s">
        <v>83</v>
      </c>
      <c r="B39" s="27" t="s">
        <v>87</v>
      </c>
      <c r="C39" s="19">
        <v>417</v>
      </c>
      <c r="D39" s="20">
        <f t="shared" si="12"/>
        <v>4240</v>
      </c>
      <c r="E39" s="20">
        <f t="shared" si="6"/>
        <v>3816</v>
      </c>
      <c r="F39" s="20">
        <f t="shared" si="7"/>
        <v>424</v>
      </c>
      <c r="G39" s="20">
        <f t="shared" si="8"/>
        <v>3392</v>
      </c>
      <c r="H39" s="20">
        <f t="shared" si="9"/>
        <v>848</v>
      </c>
      <c r="I39" s="20">
        <f t="shared" si="10"/>
        <v>2968</v>
      </c>
      <c r="J39" s="20">
        <f t="shared" si="11"/>
        <v>1272</v>
      </c>
      <c r="K39" s="19"/>
    </row>
    <row r="40" spans="1:11" ht="56.25" x14ac:dyDescent="0.15">
      <c r="A40" s="22" t="s">
        <v>84</v>
      </c>
      <c r="B40" s="27" t="s">
        <v>88</v>
      </c>
      <c r="C40" s="19">
        <v>413</v>
      </c>
      <c r="D40" s="20">
        <f t="shared" si="12"/>
        <v>4200</v>
      </c>
      <c r="E40" s="20">
        <f t="shared" si="6"/>
        <v>3780</v>
      </c>
      <c r="F40" s="20">
        <f t="shared" si="7"/>
        <v>420</v>
      </c>
      <c r="G40" s="20">
        <f t="shared" si="8"/>
        <v>3360</v>
      </c>
      <c r="H40" s="20">
        <f t="shared" si="9"/>
        <v>840</v>
      </c>
      <c r="I40" s="20">
        <f t="shared" si="10"/>
        <v>2940</v>
      </c>
      <c r="J40" s="20">
        <f t="shared" si="11"/>
        <v>1260</v>
      </c>
      <c r="K40" s="19"/>
    </row>
    <row r="41" spans="1:11" ht="24" x14ac:dyDescent="0.15">
      <c r="A41" s="22" t="s">
        <v>85</v>
      </c>
      <c r="B41" s="27" t="s">
        <v>89</v>
      </c>
      <c r="C41" s="19">
        <v>425</v>
      </c>
      <c r="D41" s="20">
        <f t="shared" si="12"/>
        <v>4322</v>
      </c>
      <c r="E41" s="26">
        <f t="shared" ref="E41" si="38">ROUNDDOWN(D41*9/10,0)</f>
        <v>3889</v>
      </c>
      <c r="F41" s="26">
        <f t="shared" ref="F41" si="39">D41-E41</f>
        <v>433</v>
      </c>
      <c r="G41" s="26">
        <f t="shared" ref="G41" si="40">ROUNDDOWN(D41*8/10,0)</f>
        <v>3457</v>
      </c>
      <c r="H41" s="26">
        <f t="shared" ref="H41" si="41">D41-G41</f>
        <v>865</v>
      </c>
      <c r="I41" s="20">
        <f t="shared" si="10"/>
        <v>3025</v>
      </c>
      <c r="J41" s="20">
        <f t="shared" si="11"/>
        <v>1297</v>
      </c>
      <c r="K41" s="19"/>
    </row>
    <row r="42" spans="1:11" ht="40.5" x14ac:dyDescent="0.15">
      <c r="A42" s="16" t="s">
        <v>12</v>
      </c>
      <c r="B42" s="16" t="s">
        <v>0</v>
      </c>
      <c r="C42" s="16" t="s">
        <v>1</v>
      </c>
      <c r="D42" s="17" t="s">
        <v>2</v>
      </c>
      <c r="E42" s="18" t="s">
        <v>47</v>
      </c>
      <c r="F42" s="17" t="s">
        <v>9</v>
      </c>
      <c r="G42" s="18" t="s">
        <v>48</v>
      </c>
      <c r="H42" s="17" t="s">
        <v>10</v>
      </c>
      <c r="I42" s="18" t="s">
        <v>55</v>
      </c>
      <c r="J42" s="17" t="s">
        <v>54</v>
      </c>
      <c r="K42" s="16" t="s">
        <v>13</v>
      </c>
    </row>
    <row r="43" spans="1:11" ht="24" customHeight="1" x14ac:dyDescent="0.15">
      <c r="A43" s="64" t="s">
        <v>150</v>
      </c>
      <c r="B43" s="47" t="s">
        <v>32</v>
      </c>
      <c r="C43" s="65" t="s">
        <v>151</v>
      </c>
      <c r="D43" s="66"/>
      <c r="E43" s="66"/>
      <c r="F43" s="66"/>
      <c r="G43" s="66"/>
      <c r="H43" s="66"/>
      <c r="I43" s="66"/>
      <c r="J43" s="67"/>
      <c r="K43" s="81"/>
    </row>
    <row r="44" spans="1:11" ht="24" customHeight="1" x14ac:dyDescent="0.15">
      <c r="A44" s="68"/>
      <c r="B44" s="48"/>
      <c r="C44" s="69"/>
      <c r="D44" s="70"/>
      <c r="E44" s="70"/>
      <c r="F44" s="70"/>
      <c r="G44" s="70"/>
      <c r="H44" s="70"/>
      <c r="I44" s="70"/>
      <c r="J44" s="71"/>
      <c r="K44" s="82"/>
    </row>
    <row r="45" spans="1:11" x14ac:dyDescent="0.15">
      <c r="A45" s="72"/>
      <c r="B45" s="73"/>
      <c r="C45" s="66"/>
      <c r="D45" s="66"/>
      <c r="E45" s="66"/>
      <c r="F45" s="66"/>
      <c r="G45" s="66"/>
      <c r="H45" s="66"/>
      <c r="I45" s="66"/>
      <c r="J45" s="66"/>
      <c r="K45" s="74"/>
    </row>
    <row r="46" spans="1:11" x14ac:dyDescent="0.15">
      <c r="A46" s="75"/>
      <c r="B46" s="76"/>
      <c r="C46" s="77"/>
      <c r="D46" s="77"/>
      <c r="E46" s="77"/>
      <c r="F46" s="77"/>
      <c r="G46" s="77"/>
      <c r="H46" s="77"/>
      <c r="I46" s="77"/>
      <c r="J46" s="77"/>
      <c r="K46" s="78"/>
    </row>
    <row r="47" spans="1:11" x14ac:dyDescent="0.15">
      <c r="A47" s="75"/>
      <c r="B47" s="76"/>
      <c r="C47" s="77"/>
      <c r="D47" s="77"/>
      <c r="E47" s="77"/>
      <c r="F47" s="77"/>
      <c r="G47" s="77"/>
      <c r="H47" s="77"/>
      <c r="I47" s="77"/>
      <c r="J47" s="77"/>
      <c r="K47" s="78"/>
    </row>
    <row r="48" spans="1:11" x14ac:dyDescent="0.15">
      <c r="A48" s="79"/>
      <c r="B48" s="76"/>
      <c r="C48" s="77"/>
      <c r="D48" s="77"/>
      <c r="E48" s="77"/>
      <c r="F48" s="77"/>
      <c r="G48" s="77"/>
      <c r="H48" s="77"/>
      <c r="I48" s="77"/>
      <c r="J48" s="77"/>
      <c r="K48" s="80"/>
    </row>
    <row r="49" spans="1:11" x14ac:dyDescent="0.15">
      <c r="A49" s="79"/>
      <c r="B49" s="76"/>
      <c r="C49" s="77"/>
      <c r="D49" s="77"/>
      <c r="E49" s="77"/>
      <c r="F49" s="77"/>
      <c r="G49" s="77"/>
      <c r="H49" s="77"/>
      <c r="I49" s="77"/>
      <c r="J49" s="77"/>
      <c r="K49" s="80"/>
    </row>
  </sheetData>
  <mergeCells count="13">
    <mergeCell ref="K48:K49"/>
    <mergeCell ref="C47:J47"/>
    <mergeCell ref="B6:B12"/>
    <mergeCell ref="A4:H4"/>
    <mergeCell ref="A48:A49"/>
    <mergeCell ref="C48:J49"/>
    <mergeCell ref="A43:A44"/>
    <mergeCell ref="C43:J44"/>
    <mergeCell ref="B43:B44"/>
    <mergeCell ref="K43:K44"/>
    <mergeCell ref="A2:H2"/>
    <mergeCell ref="C45:J45"/>
    <mergeCell ref="C46:J46"/>
  </mergeCells>
  <phoneticPr fontId="1"/>
  <printOptions horizontalCentered="1"/>
  <pageMargins left="0.59055118110236227" right="0.59055118110236227" top="0.59055118110236227" bottom="0.39370078740157483" header="0.31496062992125984" footer="0.31496062992125984"/>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1"/>
  <sheetViews>
    <sheetView topLeftCell="A37" workbookViewId="0">
      <selection activeCell="G9" sqref="G9"/>
    </sheetView>
  </sheetViews>
  <sheetFormatPr defaultRowHeight="13.5" x14ac:dyDescent="0.15"/>
  <cols>
    <col min="1" max="4" width="22.625" style="1" customWidth="1"/>
  </cols>
  <sheetData>
    <row r="1" spans="1:4" ht="14.25" x14ac:dyDescent="0.15">
      <c r="A1" s="28" t="s">
        <v>91</v>
      </c>
    </row>
    <row r="2" spans="1:4" ht="30" customHeight="1" x14ac:dyDescent="0.15">
      <c r="A2" s="55" t="s">
        <v>93</v>
      </c>
      <c r="B2" s="55"/>
      <c r="C2" s="55"/>
      <c r="D2" s="55"/>
    </row>
    <row r="3" spans="1:4" ht="30" customHeight="1" x14ac:dyDescent="0.15">
      <c r="A3" s="59" t="s">
        <v>37</v>
      </c>
      <c r="B3" s="59" t="s">
        <v>124</v>
      </c>
      <c r="C3" s="59"/>
      <c r="D3" s="59"/>
    </row>
    <row r="4" spans="1:4" ht="30" customHeight="1" x14ac:dyDescent="0.15">
      <c r="A4" s="59"/>
      <c r="B4" s="59" t="s">
        <v>131</v>
      </c>
      <c r="C4" s="59"/>
      <c r="D4" s="7" t="s">
        <v>129</v>
      </c>
    </row>
    <row r="5" spans="1:4" ht="30" customHeight="1" x14ac:dyDescent="0.15">
      <c r="A5" s="4" t="s">
        <v>33</v>
      </c>
      <c r="B5" s="4" t="s">
        <v>3</v>
      </c>
      <c r="C5" s="5">
        <v>820</v>
      </c>
      <c r="D5" s="5">
        <v>300</v>
      </c>
    </row>
    <row r="6" spans="1:4" ht="30" customHeight="1" x14ac:dyDescent="0.15">
      <c r="A6" s="4" t="s">
        <v>34</v>
      </c>
      <c r="B6" s="4" t="s">
        <v>3</v>
      </c>
      <c r="C6" s="5">
        <v>820</v>
      </c>
      <c r="D6" s="5">
        <v>600</v>
      </c>
    </row>
    <row r="7" spans="1:4" ht="30" customHeight="1" x14ac:dyDescent="0.15">
      <c r="A7" s="4" t="s">
        <v>148</v>
      </c>
      <c r="B7" s="4" t="s">
        <v>3</v>
      </c>
      <c r="C7" s="10">
        <v>1310</v>
      </c>
      <c r="D7" s="5">
        <v>1000</v>
      </c>
    </row>
    <row r="8" spans="1:4" ht="30" customHeight="1" x14ac:dyDescent="0.15">
      <c r="A8" s="4" t="s">
        <v>149</v>
      </c>
      <c r="B8" s="4" t="s">
        <v>3</v>
      </c>
      <c r="C8" s="10">
        <v>1310</v>
      </c>
      <c r="D8" s="5">
        <v>1300</v>
      </c>
    </row>
    <row r="9" spans="1:4" ht="30" customHeight="1" x14ac:dyDescent="0.15">
      <c r="A9" s="4" t="s">
        <v>36</v>
      </c>
      <c r="B9" s="4" t="s">
        <v>3</v>
      </c>
      <c r="C9" s="5">
        <v>2200</v>
      </c>
      <c r="D9" s="5">
        <v>1829</v>
      </c>
    </row>
    <row r="10" spans="1:4" ht="30" customHeight="1" x14ac:dyDescent="0.15">
      <c r="A10" s="50" t="s">
        <v>128</v>
      </c>
      <c r="B10" s="51"/>
      <c r="C10" s="51"/>
      <c r="D10" s="52"/>
    </row>
    <row r="11" spans="1:4" ht="30" customHeight="1" x14ac:dyDescent="0.15">
      <c r="A11" s="61" t="s">
        <v>125</v>
      </c>
      <c r="B11" s="4" t="s">
        <v>126</v>
      </c>
      <c r="C11" s="29">
        <v>490</v>
      </c>
      <c r="D11" s="29"/>
    </row>
    <row r="12" spans="1:4" ht="30" customHeight="1" x14ac:dyDescent="0.15">
      <c r="A12" s="62"/>
      <c r="B12" s="4" t="s">
        <v>130</v>
      </c>
      <c r="C12" s="29">
        <v>720</v>
      </c>
      <c r="D12" s="29"/>
    </row>
    <row r="13" spans="1:4" ht="30" customHeight="1" x14ac:dyDescent="0.15">
      <c r="A13" s="63"/>
      <c r="B13" s="4" t="s">
        <v>127</v>
      </c>
      <c r="C13" s="29">
        <v>619</v>
      </c>
      <c r="D13" s="29"/>
    </row>
    <row r="14" spans="1:4" ht="30" customHeight="1" x14ac:dyDescent="0.15">
      <c r="A14" s="7" t="s">
        <v>123</v>
      </c>
      <c r="B14" s="59" t="s">
        <v>50</v>
      </c>
      <c r="C14" s="59"/>
      <c r="D14" s="59"/>
    </row>
    <row r="15" spans="1:4" ht="75" customHeight="1" x14ac:dyDescent="0.15">
      <c r="A15" s="4" t="s">
        <v>33</v>
      </c>
      <c r="B15" s="58" t="s">
        <v>38</v>
      </c>
      <c r="C15" s="58"/>
      <c r="D15" s="58" t="s">
        <v>41</v>
      </c>
    </row>
    <row r="16" spans="1:4" ht="75" customHeight="1" x14ac:dyDescent="0.15">
      <c r="A16" s="4" t="s">
        <v>34</v>
      </c>
      <c r="B16" s="58" t="s">
        <v>43</v>
      </c>
      <c r="C16" s="58"/>
      <c r="D16" s="58"/>
    </row>
    <row r="17" spans="1:4" ht="75" customHeight="1" x14ac:dyDescent="0.15">
      <c r="A17" s="4" t="s">
        <v>35</v>
      </c>
      <c r="B17" s="58" t="s">
        <v>39</v>
      </c>
      <c r="C17" s="58"/>
      <c r="D17" s="58"/>
    </row>
    <row r="18" spans="1:4" ht="75" customHeight="1" x14ac:dyDescent="0.15">
      <c r="A18" s="4" t="s">
        <v>36</v>
      </c>
      <c r="B18" s="58" t="s">
        <v>40</v>
      </c>
      <c r="C18" s="58"/>
      <c r="D18" s="6" t="s">
        <v>42</v>
      </c>
    </row>
    <row r="19" spans="1:4" ht="24" customHeight="1" x14ac:dyDescent="0.15">
      <c r="A19" s="60" t="s">
        <v>49</v>
      </c>
      <c r="B19" s="60"/>
      <c r="C19" s="60"/>
      <c r="D19" s="60"/>
    </row>
    <row r="20" spans="1:4" x14ac:dyDescent="0.15">
      <c r="A20" s="57" t="s">
        <v>51</v>
      </c>
      <c r="B20" s="57"/>
      <c r="C20" s="57"/>
      <c r="D20" s="57"/>
    </row>
    <row r="29" spans="1:4" ht="24.75" customHeight="1" x14ac:dyDescent="0.15">
      <c r="A29" s="28" t="s">
        <v>92</v>
      </c>
      <c r="B29"/>
      <c r="C29"/>
      <c r="D29"/>
    </row>
    <row r="30" spans="1:4" ht="24.75" customHeight="1" x14ac:dyDescent="0.15">
      <c r="A30" s="55" t="s">
        <v>44</v>
      </c>
      <c r="B30" s="55"/>
      <c r="C30" s="55"/>
      <c r="D30" s="55"/>
    </row>
    <row r="31" spans="1:4" ht="24.75" customHeight="1" x14ac:dyDescent="0.15">
      <c r="A31" s="56" t="s">
        <v>95</v>
      </c>
      <c r="B31" s="56" t="s">
        <v>96</v>
      </c>
      <c r="C31" s="56" t="s">
        <v>97</v>
      </c>
      <c r="D31" s="56"/>
    </row>
    <row r="32" spans="1:4" ht="24.75" customHeight="1" x14ac:dyDescent="0.15">
      <c r="A32" s="56"/>
      <c r="B32" s="56"/>
      <c r="C32" s="7" t="s">
        <v>98</v>
      </c>
      <c r="D32" s="7" t="s">
        <v>45</v>
      </c>
    </row>
    <row r="33" spans="1:4" ht="24.75" customHeight="1" x14ac:dyDescent="0.15">
      <c r="A33" s="41" t="s">
        <v>112</v>
      </c>
      <c r="B33" s="43" t="s">
        <v>140</v>
      </c>
      <c r="C33" s="42"/>
      <c r="D33" s="42" t="s">
        <v>141</v>
      </c>
    </row>
    <row r="34" spans="1:4" ht="24.75" customHeight="1" x14ac:dyDescent="0.15">
      <c r="A34" s="11" t="s">
        <v>94</v>
      </c>
      <c r="B34" s="11" t="s">
        <v>99</v>
      </c>
      <c r="C34" s="9" t="s">
        <v>100</v>
      </c>
      <c r="D34" s="31">
        <v>16</v>
      </c>
    </row>
    <row r="35" spans="1:4" ht="24.75" customHeight="1" x14ac:dyDescent="0.15">
      <c r="A35" s="11" t="s">
        <v>101</v>
      </c>
      <c r="B35" s="11" t="s">
        <v>102</v>
      </c>
      <c r="C35" s="9" t="s">
        <v>100</v>
      </c>
      <c r="D35" s="32" t="s">
        <v>103</v>
      </c>
    </row>
    <row r="36" spans="1:4" ht="24.75" customHeight="1" x14ac:dyDescent="0.15">
      <c r="A36" s="53" t="s">
        <v>104</v>
      </c>
      <c r="B36" s="8" t="s">
        <v>105</v>
      </c>
      <c r="C36" s="33" t="s">
        <v>100</v>
      </c>
      <c r="D36" s="34">
        <v>16</v>
      </c>
    </row>
    <row r="37" spans="1:4" ht="24.75" customHeight="1" x14ac:dyDescent="0.15">
      <c r="A37" s="54"/>
      <c r="B37" s="8" t="s">
        <v>106</v>
      </c>
      <c r="C37" s="49" t="s">
        <v>107</v>
      </c>
      <c r="D37" s="49"/>
    </row>
    <row r="38" spans="1:4" ht="24.75" customHeight="1" x14ac:dyDescent="0.15">
      <c r="A38" s="53" t="s">
        <v>108</v>
      </c>
      <c r="B38" s="8" t="s">
        <v>109</v>
      </c>
      <c r="C38" s="33" t="s">
        <v>100</v>
      </c>
      <c r="D38" s="34">
        <v>16</v>
      </c>
    </row>
    <row r="39" spans="1:4" ht="24.75" customHeight="1" x14ac:dyDescent="0.15">
      <c r="A39" s="54"/>
      <c r="B39" s="8" t="s">
        <v>110</v>
      </c>
      <c r="C39" s="49" t="s">
        <v>107</v>
      </c>
      <c r="D39" s="49"/>
    </row>
    <row r="40" spans="1:4" ht="24.75" customHeight="1" x14ac:dyDescent="0.15">
      <c r="A40" s="53" t="s">
        <v>111</v>
      </c>
      <c r="B40" s="8" t="s">
        <v>109</v>
      </c>
      <c r="C40" s="33" t="s">
        <v>100</v>
      </c>
      <c r="D40" s="34">
        <v>16</v>
      </c>
    </row>
    <row r="41" spans="1:4" ht="24.75" customHeight="1" x14ac:dyDescent="0.15">
      <c r="A41" s="54"/>
      <c r="B41" s="8" t="s">
        <v>110</v>
      </c>
      <c r="C41" s="49" t="s">
        <v>107</v>
      </c>
      <c r="D41" s="49"/>
    </row>
    <row r="42" spans="1:4" ht="24.75" customHeight="1" x14ac:dyDescent="0.15">
      <c r="A42" s="11" t="s">
        <v>142</v>
      </c>
      <c r="B42" s="8" t="s">
        <v>113</v>
      </c>
      <c r="C42" s="49" t="s">
        <v>143</v>
      </c>
      <c r="D42" s="49"/>
    </row>
    <row r="43" spans="1:4" ht="24.75" customHeight="1" x14ac:dyDescent="0.15">
      <c r="A43" s="11" t="s">
        <v>121</v>
      </c>
      <c r="B43" s="8" t="s">
        <v>122</v>
      </c>
      <c r="C43" s="49" t="s">
        <v>107</v>
      </c>
      <c r="D43" s="49"/>
    </row>
    <row r="44" spans="1:4" ht="24.75" customHeight="1" x14ac:dyDescent="0.15">
      <c r="A44" s="11" t="s">
        <v>114</v>
      </c>
      <c r="B44" s="8" t="s">
        <v>115</v>
      </c>
      <c r="C44" s="49" t="s">
        <v>107</v>
      </c>
      <c r="D44" s="49"/>
    </row>
    <row r="45" spans="1:4" ht="24.75" customHeight="1" x14ac:dyDescent="0.15">
      <c r="A45" s="11" t="s">
        <v>116</v>
      </c>
      <c r="B45" s="8" t="s">
        <v>117</v>
      </c>
      <c r="C45" s="35">
        <v>100</v>
      </c>
      <c r="D45" s="35">
        <f t="shared" ref="D45" si="0">ROUNDUP(C45*108/100,0)</f>
        <v>108</v>
      </c>
    </row>
    <row r="46" spans="1:4" ht="24.75" customHeight="1" x14ac:dyDescent="0.15">
      <c r="A46" s="11" t="s">
        <v>118</v>
      </c>
      <c r="B46" s="11" t="s">
        <v>119</v>
      </c>
      <c r="C46" s="33" t="s">
        <v>100</v>
      </c>
      <c r="D46" s="36">
        <v>10</v>
      </c>
    </row>
    <row r="47" spans="1:4" ht="24.75" customHeight="1" x14ac:dyDescent="0.15">
      <c r="A47" s="11" t="s">
        <v>118</v>
      </c>
      <c r="B47" s="11" t="s">
        <v>120</v>
      </c>
      <c r="C47" s="33" t="s">
        <v>100</v>
      </c>
      <c r="D47" s="36">
        <v>30</v>
      </c>
    </row>
    <row r="48" spans="1:4" ht="24.75" customHeight="1" x14ac:dyDescent="0.15">
      <c r="A48" s="11" t="s">
        <v>52</v>
      </c>
      <c r="B48" s="30" t="s">
        <v>53</v>
      </c>
      <c r="C48" s="37">
        <v>100</v>
      </c>
      <c r="D48" s="37">
        <f t="shared" ref="D48" si="1">ROUNDUP(C48*108/100,0)</f>
        <v>108</v>
      </c>
    </row>
    <row r="49" spans="1:4" ht="24.75" customHeight="1" x14ac:dyDescent="0.15">
      <c r="A49" s="50" t="s">
        <v>139</v>
      </c>
      <c r="B49" s="51"/>
      <c r="C49" s="51"/>
      <c r="D49" s="52"/>
    </row>
    <row r="50" spans="1:4" ht="24.75" customHeight="1" x14ac:dyDescent="0.15">
      <c r="A50" s="7" t="s">
        <v>46</v>
      </c>
      <c r="B50" s="7" t="s">
        <v>45</v>
      </c>
      <c r="C50" s="7" t="s">
        <v>46</v>
      </c>
      <c r="D50" s="7" t="s">
        <v>45</v>
      </c>
    </row>
    <row r="51" spans="1:4" ht="24.75" customHeight="1" x14ac:dyDescent="0.15">
      <c r="A51" s="11" t="s">
        <v>145</v>
      </c>
      <c r="B51" s="40" t="s">
        <v>144</v>
      </c>
      <c r="C51" s="3"/>
      <c r="D51" s="39"/>
    </row>
    <row r="52" spans="1:4" ht="24.75" customHeight="1" x14ac:dyDescent="0.15">
      <c r="A52" s="11" t="s">
        <v>146</v>
      </c>
      <c r="B52" s="40" t="s">
        <v>147</v>
      </c>
      <c r="C52" s="8"/>
      <c r="D52" s="39"/>
    </row>
    <row r="53" spans="1:4" ht="24.75" customHeight="1" x14ac:dyDescent="0.15">
      <c r="A53" s="8"/>
      <c r="B53" s="39"/>
      <c r="C53" s="8"/>
      <c r="D53" s="39"/>
    </row>
    <row r="54" spans="1:4" ht="24.75" customHeight="1" x14ac:dyDescent="0.15">
      <c r="A54" s="8"/>
      <c r="B54" s="39"/>
      <c r="C54" s="8"/>
      <c r="D54" s="39"/>
    </row>
    <row r="55" spans="1:4" ht="24.75" customHeight="1" x14ac:dyDescent="0.15">
      <c r="A55" s="8"/>
      <c r="B55" s="39"/>
      <c r="C55" s="8"/>
      <c r="D55" s="39"/>
    </row>
    <row r="56" spans="1:4" ht="24.75" customHeight="1" x14ac:dyDescent="0.15">
      <c r="A56" s="8"/>
      <c r="B56" s="39"/>
      <c r="C56" s="8"/>
      <c r="D56" s="39"/>
    </row>
    <row r="57" spans="1:4" ht="24.75" customHeight="1" x14ac:dyDescent="0.15">
      <c r="A57" s="11"/>
      <c r="B57" s="40"/>
      <c r="C57" s="11"/>
      <c r="D57" s="40"/>
    </row>
    <row r="58" spans="1:4" ht="24.75" customHeight="1" x14ac:dyDescent="0.15">
      <c r="A58" s="11"/>
      <c r="B58" s="40"/>
      <c r="C58" s="11"/>
      <c r="D58" s="40"/>
    </row>
    <row r="59" spans="1:4" ht="24.75" customHeight="1" x14ac:dyDescent="0.15">
      <c r="A59" s="11"/>
      <c r="B59" s="40"/>
      <c r="C59" s="11"/>
      <c r="D59" s="40"/>
    </row>
    <row r="60" spans="1:4" ht="24.75" customHeight="1" x14ac:dyDescent="0.15">
      <c r="A60" s="11"/>
      <c r="B60" s="40"/>
      <c r="C60" s="11"/>
      <c r="D60" s="40"/>
    </row>
    <row r="61" spans="1:4" ht="24.75" customHeight="1" x14ac:dyDescent="0.15">
      <c r="A61" s="11"/>
      <c r="B61" s="40"/>
      <c r="C61" s="11"/>
      <c r="D61" s="40"/>
    </row>
  </sheetData>
  <mergeCells count="28">
    <mergeCell ref="A2:D2"/>
    <mergeCell ref="B3:D3"/>
    <mergeCell ref="B4:C4"/>
    <mergeCell ref="A3:A4"/>
    <mergeCell ref="B15:C15"/>
    <mergeCell ref="A11:A13"/>
    <mergeCell ref="A10:D10"/>
    <mergeCell ref="A20:D20"/>
    <mergeCell ref="B17:C17"/>
    <mergeCell ref="B18:C18"/>
    <mergeCell ref="D15:D17"/>
    <mergeCell ref="B14:D14"/>
    <mergeCell ref="A19:D19"/>
    <mergeCell ref="B16:C16"/>
    <mergeCell ref="A30:D30"/>
    <mergeCell ref="A31:A32"/>
    <mergeCell ref="B31:B32"/>
    <mergeCell ref="C31:D31"/>
    <mergeCell ref="A36:A37"/>
    <mergeCell ref="C37:D37"/>
    <mergeCell ref="C43:D43"/>
    <mergeCell ref="C44:D44"/>
    <mergeCell ref="A49:D49"/>
    <mergeCell ref="A38:A39"/>
    <mergeCell ref="C39:D39"/>
    <mergeCell ref="A40:A41"/>
    <mergeCell ref="C41:D41"/>
    <mergeCell ref="C42:D42"/>
  </mergeCells>
  <phoneticPr fontId="1"/>
  <printOptions horizontalCentered="1"/>
  <pageMargins left="0.59055118110236227" right="0.59055118110236227" top="0.5905511811023622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うのさと1</vt:lpstr>
      <vt:lpstr>うのさと2</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医療法人　あやめ会</dc:creator>
  <cp:lastModifiedBy>ケアマネ 特別養護老人ホームうのさと茜邸</cp:lastModifiedBy>
  <cp:lastPrinted>2024-04-15T07:22:45Z</cp:lastPrinted>
  <dcterms:created xsi:type="dcterms:W3CDTF">2017-03-09T15:38:18Z</dcterms:created>
  <dcterms:modified xsi:type="dcterms:W3CDTF">2024-06-05T04:07:02Z</dcterms:modified>
</cp:coreProperties>
</file>